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180" yWindow="-80" windowWidth="24800" windowHeight="17300" tabRatio="669"/>
  </bookViews>
  <sheets>
    <sheet name="teams" sheetId="6" r:id="rId1"/>
    <sheet name="Solo-24 - Single " sheetId="9" r:id="rId2"/>
    <sheet name="Solo-12 - Single " sheetId="8" r:id="rId3"/>
  </sheets>
  <definedNames>
    <definedName name="_xlnm._FilterDatabase" localSheetId="2" hidden="1">'Solo-12 - Single '!$A$2:$AF$2</definedName>
    <definedName name="_xlnm._FilterDatabase" localSheetId="1" hidden="1">'Solo-24 - Single '!$A$2:$AM$2</definedName>
    <definedName name="_xlnm._FilterDatabase" localSheetId="0" hidden="1">teams!$A$1:$AX$1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51" i="8"/>
  <c r="AE51"/>
  <c r="AD51"/>
  <c r="AC51"/>
  <c r="AF50"/>
  <c r="AE50"/>
  <c r="AD50"/>
  <c r="AC50"/>
  <c r="AF49"/>
  <c r="AE49"/>
  <c r="AD49"/>
  <c r="AC49"/>
  <c r="AF48"/>
  <c r="AE48"/>
  <c r="AD48"/>
  <c r="AC48"/>
  <c r="AF47"/>
  <c r="F47"/>
  <c r="AE47"/>
  <c r="AD47"/>
  <c r="AC47"/>
  <c r="AF46"/>
  <c r="F46"/>
  <c r="H46"/>
  <c r="AE46"/>
  <c r="AD46"/>
  <c r="AC46"/>
  <c r="AF45"/>
  <c r="F45"/>
  <c r="H45"/>
  <c r="AE45"/>
  <c r="AD45"/>
  <c r="AC45"/>
  <c r="AF44"/>
  <c r="F44"/>
  <c r="H44"/>
  <c r="AE44"/>
  <c r="AD44"/>
  <c r="AC44"/>
  <c r="AF43"/>
  <c r="F43"/>
  <c r="H43"/>
  <c r="AE43"/>
  <c r="AD43"/>
  <c r="AC43"/>
  <c r="AF42"/>
  <c r="F42"/>
  <c r="H42"/>
  <c r="AE42"/>
  <c r="AD42"/>
  <c r="AC42"/>
  <c r="AF41"/>
  <c r="F41"/>
  <c r="H41"/>
  <c r="J41"/>
  <c r="AE41"/>
  <c r="AD41"/>
  <c r="AC41"/>
  <c r="AF40"/>
  <c r="F40"/>
  <c r="H40"/>
  <c r="J40"/>
  <c r="AE40"/>
  <c r="AD40"/>
  <c r="AC40"/>
  <c r="AF39"/>
  <c r="F39"/>
  <c r="H39"/>
  <c r="J39"/>
  <c r="AE39"/>
  <c r="AD39"/>
  <c r="AC39"/>
  <c r="AF38"/>
  <c r="F38"/>
  <c r="H38"/>
  <c r="J38"/>
  <c r="AE38"/>
  <c r="AD38"/>
  <c r="AC38"/>
  <c r="AF37"/>
  <c r="F37"/>
  <c r="H37"/>
  <c r="J37"/>
  <c r="AE37"/>
  <c r="AD37"/>
  <c r="AC37"/>
  <c r="AF36"/>
  <c r="F36"/>
  <c r="H36"/>
  <c r="J36"/>
  <c r="AE36"/>
  <c r="AD36"/>
  <c r="AC36"/>
  <c r="AF35"/>
  <c r="F35"/>
  <c r="H35"/>
  <c r="J35"/>
  <c r="AE35"/>
  <c r="AD35"/>
  <c r="AC35"/>
  <c r="AF34"/>
  <c r="F34"/>
  <c r="H34"/>
  <c r="J34"/>
  <c r="AE34"/>
  <c r="AD34"/>
  <c r="AC34"/>
  <c r="AF33"/>
  <c r="F33"/>
  <c r="H33"/>
  <c r="J33"/>
  <c r="AE33"/>
  <c r="AD33"/>
  <c r="AC33"/>
  <c r="AF32"/>
  <c r="F32"/>
  <c r="H32"/>
  <c r="J32"/>
  <c r="L32"/>
  <c r="AE32"/>
  <c r="AD32"/>
  <c r="AC32"/>
  <c r="AF31"/>
  <c r="F31"/>
  <c r="H31"/>
  <c r="J31"/>
  <c r="L31"/>
  <c r="AE31"/>
  <c r="AD31"/>
  <c r="AC31"/>
  <c r="AF30"/>
  <c r="F30"/>
  <c r="H30"/>
  <c r="J30"/>
  <c r="L30"/>
  <c r="AE30"/>
  <c r="AD30"/>
  <c r="AC30"/>
  <c r="AF29"/>
  <c r="F29"/>
  <c r="H29"/>
  <c r="J29"/>
  <c r="L29"/>
  <c r="AE29"/>
  <c r="AD29"/>
  <c r="AC29"/>
  <c r="AF28"/>
  <c r="F28"/>
  <c r="H28"/>
  <c r="J28"/>
  <c r="L28"/>
  <c r="AE28"/>
  <c r="AD28"/>
  <c r="AC28"/>
  <c r="AF27"/>
  <c r="F27"/>
  <c r="H27"/>
  <c r="J27"/>
  <c r="L27"/>
  <c r="AE27"/>
  <c r="AD27"/>
  <c r="AC27"/>
  <c r="AF26"/>
  <c r="F26"/>
  <c r="H26"/>
  <c r="J26"/>
  <c r="L26"/>
  <c r="AE26"/>
  <c r="AD26"/>
  <c r="AC26"/>
  <c r="AF25"/>
  <c r="F25"/>
  <c r="H25"/>
  <c r="J25"/>
  <c r="L25"/>
  <c r="N25"/>
  <c r="AE25"/>
  <c r="AD25"/>
  <c r="AC25"/>
  <c r="AF24"/>
  <c r="F24"/>
  <c r="H24"/>
  <c r="J24"/>
  <c r="L24"/>
  <c r="N24"/>
  <c r="AE24"/>
  <c r="AD24"/>
  <c r="AC24"/>
  <c r="AF23"/>
  <c r="F23"/>
  <c r="H23"/>
  <c r="J23"/>
  <c r="L23"/>
  <c r="N23"/>
  <c r="AE23"/>
  <c r="AD23"/>
  <c r="AC23"/>
  <c r="AF22"/>
  <c r="F22"/>
  <c r="H22"/>
  <c r="J22"/>
  <c r="L22"/>
  <c r="N22"/>
  <c r="AE22"/>
  <c r="AD22"/>
  <c r="AC22"/>
  <c r="AF21"/>
  <c r="F21"/>
  <c r="H21"/>
  <c r="J21"/>
  <c r="L21"/>
  <c r="N21"/>
  <c r="AE21"/>
  <c r="AD21"/>
  <c r="AC21"/>
  <c r="AF20"/>
  <c r="F20"/>
  <c r="H20"/>
  <c r="J20"/>
  <c r="L20"/>
  <c r="N20"/>
  <c r="AE20"/>
  <c r="AD20"/>
  <c r="AC20"/>
  <c r="AF19"/>
  <c r="F19"/>
  <c r="H19"/>
  <c r="J19"/>
  <c r="L19"/>
  <c r="N19"/>
  <c r="AE19"/>
  <c r="AD19"/>
  <c r="AC19"/>
  <c r="AF18"/>
  <c r="F18"/>
  <c r="H18"/>
  <c r="J18"/>
  <c r="L18"/>
  <c r="N18"/>
  <c r="AE18"/>
  <c r="AD18"/>
  <c r="AC18"/>
  <c r="AF17"/>
  <c r="F17"/>
  <c r="H17"/>
  <c r="J17"/>
  <c r="L17"/>
  <c r="N17"/>
  <c r="AE17"/>
  <c r="AD17"/>
  <c r="AC17"/>
  <c r="AF16"/>
  <c r="F16"/>
  <c r="H16"/>
  <c r="J16"/>
  <c r="L16"/>
  <c r="N16"/>
  <c r="AE16"/>
  <c r="AD16"/>
  <c r="AC16"/>
  <c r="AF15"/>
  <c r="F15"/>
  <c r="H15"/>
  <c r="J15"/>
  <c r="L15"/>
  <c r="N15"/>
  <c r="AE15"/>
  <c r="AD15"/>
  <c r="AC15"/>
  <c r="AF14"/>
  <c r="F14"/>
  <c r="H14"/>
  <c r="J14"/>
  <c r="L14"/>
  <c r="N14"/>
  <c r="AE14"/>
  <c r="AD14"/>
  <c r="AC14"/>
  <c r="AF13"/>
  <c r="F13"/>
  <c r="H13"/>
  <c r="J13"/>
  <c r="L13"/>
  <c r="N13"/>
  <c r="P13"/>
  <c r="AE13"/>
  <c r="AD13"/>
  <c r="AC13"/>
  <c r="AF12"/>
  <c r="F12"/>
  <c r="H12"/>
  <c r="J12"/>
  <c r="L12"/>
  <c r="N12"/>
  <c r="P12"/>
  <c r="AE12"/>
  <c r="AD12"/>
  <c r="AC12"/>
  <c r="AF11"/>
  <c r="F11"/>
  <c r="H11"/>
  <c r="J11"/>
  <c r="L11"/>
  <c r="N11"/>
  <c r="P11"/>
  <c r="AE11"/>
  <c r="AD11"/>
  <c r="AC11"/>
  <c r="AF10"/>
  <c r="F10"/>
  <c r="H10"/>
  <c r="J10"/>
  <c r="L10"/>
  <c r="N10"/>
  <c r="P10"/>
  <c r="AE10"/>
  <c r="AD10"/>
  <c r="AC10"/>
  <c r="AF9"/>
  <c r="F9"/>
  <c r="H9"/>
  <c r="J9"/>
  <c r="L9"/>
  <c r="N9"/>
  <c r="P9"/>
  <c r="AE9"/>
  <c r="AD9"/>
  <c r="AC9"/>
  <c r="AF8"/>
  <c r="F8"/>
  <c r="H8"/>
  <c r="J8"/>
  <c r="L8"/>
  <c r="N8"/>
  <c r="P8"/>
  <c r="R8"/>
  <c r="AE8"/>
  <c r="AD8"/>
  <c r="AC8"/>
  <c r="AF7"/>
  <c r="F7"/>
  <c r="H7"/>
  <c r="J7"/>
  <c r="L7"/>
  <c r="N7"/>
  <c r="P7"/>
  <c r="R7"/>
  <c r="AE7"/>
  <c r="AD7"/>
  <c r="AC7"/>
  <c r="AF6"/>
  <c r="F6"/>
  <c r="H6"/>
  <c r="J6"/>
  <c r="L6"/>
  <c r="N6"/>
  <c r="P6"/>
  <c r="R6"/>
  <c r="AE6"/>
  <c r="AD6"/>
  <c r="AC6"/>
  <c r="AF5"/>
  <c r="F5"/>
  <c r="H5"/>
  <c r="J5"/>
  <c r="L5"/>
  <c r="N5"/>
  <c r="P5"/>
  <c r="R5"/>
  <c r="AE5"/>
  <c r="AD5"/>
  <c r="AC5"/>
  <c r="T5"/>
  <c r="AF4"/>
  <c r="F4"/>
  <c r="H4"/>
  <c r="J4"/>
  <c r="L4"/>
  <c r="N4"/>
  <c r="P4"/>
  <c r="R4"/>
  <c r="AE4"/>
  <c r="AD4"/>
  <c r="AC4"/>
  <c r="V4"/>
  <c r="T4"/>
  <c r="AF3"/>
  <c r="F3"/>
  <c r="H3"/>
  <c r="J3"/>
  <c r="L3"/>
  <c r="N3"/>
  <c r="P3"/>
  <c r="R3"/>
  <c r="AE3"/>
  <c r="AD3"/>
  <c r="AC3"/>
  <c r="X3"/>
  <c r="V3"/>
  <c r="T3"/>
  <c r="AF2"/>
  <c r="F2"/>
  <c r="H2"/>
  <c r="J2"/>
  <c r="L2"/>
  <c r="N2"/>
  <c r="P2"/>
  <c r="R2"/>
  <c r="AE2"/>
  <c r="AD2"/>
  <c r="AC2"/>
  <c r="Z2"/>
  <c r="X2"/>
  <c r="V2"/>
  <c r="T2"/>
  <c r="AM12" i="9"/>
  <c r="F12"/>
  <c r="H12"/>
  <c r="J12"/>
  <c r="AL12"/>
  <c r="AK12"/>
  <c r="AJ12"/>
  <c r="AM11"/>
  <c r="F11"/>
  <c r="H11"/>
  <c r="J11"/>
  <c r="L11"/>
  <c r="AL11"/>
  <c r="AK11"/>
  <c r="AJ11"/>
  <c r="AM10"/>
  <c r="F10"/>
  <c r="H10"/>
  <c r="J10"/>
  <c r="L10"/>
  <c r="N10"/>
  <c r="AL10"/>
  <c r="AK10"/>
  <c r="AJ10"/>
  <c r="AM9"/>
  <c r="F9"/>
  <c r="H9"/>
  <c r="J9"/>
  <c r="L9"/>
  <c r="N9"/>
  <c r="AL9"/>
  <c r="AK9"/>
  <c r="AJ9"/>
  <c r="AM8"/>
  <c r="F8"/>
  <c r="H8"/>
  <c r="J8"/>
  <c r="L8"/>
  <c r="N8"/>
  <c r="P8"/>
  <c r="R8"/>
  <c r="AL8"/>
  <c r="AK8"/>
  <c r="AJ8"/>
  <c r="AM7"/>
  <c r="F7"/>
  <c r="H7"/>
  <c r="J7"/>
  <c r="L7"/>
  <c r="N7"/>
  <c r="P7"/>
  <c r="R7"/>
  <c r="AL7"/>
  <c r="AK7"/>
  <c r="AJ7"/>
  <c r="T7"/>
  <c r="AM6"/>
  <c r="F6"/>
  <c r="H6"/>
  <c r="J6"/>
  <c r="L6"/>
  <c r="N6"/>
  <c r="P6"/>
  <c r="R6"/>
  <c r="AL6"/>
  <c r="AK6"/>
  <c r="AJ6"/>
  <c r="T6"/>
  <c r="AM5"/>
  <c r="F5"/>
  <c r="H5"/>
  <c r="J5"/>
  <c r="L5"/>
  <c r="N5"/>
  <c r="P5"/>
  <c r="R5"/>
  <c r="AL5"/>
  <c r="AK5"/>
  <c r="AJ5"/>
  <c r="AB5"/>
  <c r="Z5"/>
  <c r="X5"/>
  <c r="V5"/>
  <c r="T5"/>
  <c r="AM4"/>
  <c r="F4"/>
  <c r="H4"/>
  <c r="J4"/>
  <c r="L4"/>
  <c r="N4"/>
  <c r="P4"/>
  <c r="R4"/>
  <c r="AL4"/>
  <c r="AK4"/>
  <c r="AJ4"/>
  <c r="AD4"/>
  <c r="AB4"/>
  <c r="Z4"/>
  <c r="X4"/>
  <c r="V4"/>
  <c r="T4"/>
  <c r="AM3"/>
  <c r="F3"/>
  <c r="H3"/>
  <c r="J3"/>
  <c r="L3"/>
  <c r="N3"/>
  <c r="P3"/>
  <c r="R3"/>
  <c r="AL3"/>
  <c r="AK3"/>
  <c r="AJ3"/>
  <c r="AF3"/>
  <c r="AD3"/>
  <c r="AB3"/>
  <c r="Z3"/>
  <c r="X3"/>
  <c r="V3"/>
  <c r="T3"/>
  <c r="AM2"/>
  <c r="F2"/>
  <c r="H2"/>
  <c r="J2"/>
  <c r="L2"/>
  <c r="N2"/>
  <c r="P2"/>
  <c r="R2"/>
  <c r="AL2"/>
  <c r="AK2"/>
  <c r="AJ2"/>
  <c r="AF2"/>
  <c r="AD2"/>
  <c r="AB2"/>
  <c r="Z2"/>
  <c r="X2"/>
  <c r="V2"/>
  <c r="T2"/>
  <c r="F42" i="6"/>
  <c r="H42"/>
  <c r="J42"/>
  <c r="L42"/>
  <c r="N42"/>
  <c r="P42"/>
  <c r="R42"/>
  <c r="T42"/>
  <c r="V42"/>
  <c r="X42"/>
  <c r="Z42"/>
  <c r="AB42"/>
  <c r="AY42"/>
  <c r="AX42"/>
  <c r="AW42"/>
  <c r="AV42"/>
  <c r="AH42"/>
  <c r="AF42"/>
  <c r="AD42"/>
  <c r="X39"/>
  <c r="V39"/>
  <c r="T39"/>
  <c r="R39"/>
  <c r="P39"/>
  <c r="N39"/>
  <c r="L39"/>
  <c r="J39"/>
  <c r="H39"/>
  <c r="F39"/>
  <c r="Z39"/>
  <c r="AB39"/>
  <c r="AY39"/>
  <c r="AX39"/>
  <c r="AW39"/>
  <c r="AV39"/>
  <c r="AN39"/>
  <c r="AL39"/>
  <c r="AJ39"/>
  <c r="AH39"/>
  <c r="AF39"/>
  <c r="AD39"/>
  <c r="AT37"/>
  <c r="AR37"/>
  <c r="AP37"/>
  <c r="AN37"/>
  <c r="AL37"/>
  <c r="AJ37"/>
  <c r="AH37"/>
  <c r="AF37"/>
  <c r="AD37"/>
  <c r="AB37"/>
  <c r="F37"/>
  <c r="H37"/>
  <c r="J37"/>
  <c r="L37"/>
  <c r="N37"/>
  <c r="P37"/>
  <c r="R37"/>
  <c r="T37"/>
  <c r="V37"/>
  <c r="X37"/>
  <c r="Z37"/>
  <c r="AY37"/>
  <c r="AX37"/>
  <c r="AW37"/>
  <c r="AV37"/>
  <c r="F33"/>
  <c r="H33"/>
  <c r="J33"/>
  <c r="L33"/>
  <c r="N33"/>
  <c r="AY33"/>
  <c r="AX33"/>
  <c r="AW33"/>
  <c r="AV33"/>
  <c r="F29"/>
  <c r="H29"/>
  <c r="AY29"/>
  <c r="AX29"/>
  <c r="AW29"/>
  <c r="AV29"/>
  <c r="AB5"/>
  <c r="N5"/>
  <c r="H5"/>
  <c r="F5"/>
  <c r="J5"/>
  <c r="L5"/>
  <c r="P5"/>
  <c r="R5"/>
  <c r="T5"/>
  <c r="V5"/>
  <c r="X5"/>
  <c r="Z5"/>
  <c r="AY5"/>
  <c r="AX5"/>
  <c r="AW5"/>
  <c r="AV5"/>
  <c r="AV9"/>
  <c r="X9"/>
  <c r="V9"/>
  <c r="T9"/>
  <c r="R9"/>
  <c r="P9"/>
  <c r="N9"/>
  <c r="L9"/>
  <c r="J9"/>
  <c r="H9"/>
  <c r="F9"/>
  <c r="AV3"/>
  <c r="AH3"/>
  <c r="AF3"/>
  <c r="AD3"/>
  <c r="AB3"/>
  <c r="Z3"/>
  <c r="X3"/>
  <c r="V3"/>
  <c r="T3"/>
  <c r="R3"/>
  <c r="P3"/>
  <c r="N3"/>
  <c r="L3"/>
  <c r="J3"/>
  <c r="H3"/>
  <c r="F3"/>
  <c r="AV7"/>
  <c r="AV23"/>
  <c r="T23"/>
  <c r="R23"/>
  <c r="P23"/>
  <c r="N23"/>
  <c r="L23"/>
  <c r="J23"/>
  <c r="H23"/>
  <c r="F23"/>
  <c r="Z7"/>
  <c r="X7"/>
  <c r="V7"/>
  <c r="F7"/>
  <c r="T7"/>
  <c r="R7"/>
  <c r="P7"/>
  <c r="N7"/>
  <c r="L7"/>
  <c r="J7"/>
  <c r="H7"/>
  <c r="AV13"/>
  <c r="X13"/>
  <c r="R13"/>
  <c r="P13"/>
  <c r="F13"/>
  <c r="V13"/>
  <c r="T13"/>
  <c r="N13"/>
  <c r="L13"/>
  <c r="J13"/>
  <c r="H13"/>
  <c r="AW13"/>
  <c r="AX13"/>
  <c r="AY13"/>
  <c r="AV25"/>
  <c r="F25"/>
  <c r="T25"/>
  <c r="R25"/>
  <c r="P25"/>
  <c r="N25"/>
  <c r="L25"/>
  <c r="J25"/>
  <c r="H25"/>
  <c r="AV21"/>
  <c r="AV27"/>
  <c r="H21"/>
  <c r="V21"/>
  <c r="T21"/>
  <c r="R21"/>
  <c r="P21"/>
  <c r="N21"/>
  <c r="L21"/>
  <c r="J21"/>
  <c r="F21"/>
  <c r="AV11"/>
  <c r="X11"/>
  <c r="V11"/>
  <c r="T11"/>
  <c r="R11"/>
  <c r="P11"/>
  <c r="N11"/>
  <c r="L11"/>
  <c r="J11"/>
  <c r="H11"/>
  <c r="F11"/>
  <c r="AV17"/>
  <c r="X17"/>
  <c r="V17"/>
  <c r="T17"/>
  <c r="R17"/>
  <c r="P17"/>
  <c r="N17"/>
  <c r="L17"/>
  <c r="J17"/>
  <c r="H17"/>
  <c r="F17"/>
  <c r="F15"/>
  <c r="H15"/>
  <c r="J15"/>
  <c r="L15"/>
  <c r="N15"/>
  <c r="P15"/>
  <c r="R15"/>
  <c r="T15"/>
  <c r="V15"/>
  <c r="X15"/>
  <c r="AY15"/>
  <c r="AX15"/>
  <c r="AW15"/>
  <c r="AV19"/>
  <c r="AV15"/>
  <c r="F19"/>
  <c r="H19"/>
  <c r="J19"/>
  <c r="L19"/>
  <c r="N19"/>
  <c r="P19"/>
  <c r="R19"/>
  <c r="T19"/>
  <c r="V19"/>
  <c r="AW19"/>
  <c r="AX19"/>
  <c r="AY19"/>
  <c r="AW7"/>
  <c r="AX7"/>
  <c r="AY7"/>
  <c r="AY9"/>
  <c r="AX9"/>
  <c r="AW9"/>
  <c r="AY3"/>
  <c r="AX3"/>
  <c r="AW3"/>
  <c r="AY23"/>
  <c r="AX23"/>
  <c r="AW23"/>
  <c r="T27"/>
  <c r="R27"/>
  <c r="P27"/>
  <c r="N27"/>
  <c r="L27"/>
  <c r="J27"/>
  <c r="H27"/>
  <c r="F27"/>
  <c r="AY21"/>
  <c r="AY11"/>
  <c r="AY25"/>
  <c r="AY27"/>
  <c r="AY17"/>
  <c r="AX27"/>
  <c r="AW27"/>
  <c r="AX21"/>
  <c r="AW21"/>
  <c r="AX25"/>
  <c r="AW25"/>
  <c r="AX11"/>
  <c r="AW11"/>
  <c r="AX17"/>
  <c r="AW17"/>
</calcChain>
</file>

<file path=xl/sharedStrings.xml><?xml version="1.0" encoding="utf-8"?>
<sst xmlns="http://schemas.openxmlformats.org/spreadsheetml/2006/main" count="663" uniqueCount="403">
  <si>
    <t>Sam Fritsche
Brad Drinnen
Tyler Burnham
Scott Ramsey</t>
  </si>
  <si>
    <t>Total Run Time</t>
    <phoneticPr fontId="4" type="noConversion"/>
  </si>
  <si>
    <t>Total Feet Gained</t>
    <phoneticPr fontId="4" type="noConversion"/>
  </si>
  <si>
    <t>LAP11</t>
    <phoneticPr fontId="4" type="noConversion"/>
  </si>
  <si>
    <t>LAP11TIME</t>
    <phoneticPr fontId="4" type="noConversion"/>
  </si>
  <si>
    <t>LAP12</t>
    <phoneticPr fontId="4" type="noConversion"/>
  </si>
  <si>
    <t>LAP12TIME</t>
    <phoneticPr fontId="4" type="noConversion"/>
  </si>
  <si>
    <t>LAP13</t>
    <phoneticPr fontId="4" type="noConversion"/>
  </si>
  <si>
    <t>LAP13TIME</t>
    <phoneticPr fontId="4" type="noConversion"/>
  </si>
  <si>
    <t>LAP1TIME</t>
    <phoneticPr fontId="4" type="noConversion"/>
  </si>
  <si>
    <t>Michael</t>
  </si>
  <si>
    <t>Maegan</t>
  </si>
  <si>
    <t>Jeff</t>
  </si>
  <si>
    <t>Amanda</t>
  </si>
  <si>
    <t>Rick</t>
  </si>
  <si>
    <t>Jennifer</t>
  </si>
  <si>
    <t>Randall</t>
  </si>
  <si>
    <t>Blake</t>
  </si>
  <si>
    <t>Joel</t>
  </si>
  <si>
    <t>Matt</t>
  </si>
  <si>
    <t>Scott</t>
  </si>
  <si>
    <t>Montgomery</t>
  </si>
  <si>
    <t>Nowlin</t>
  </si>
  <si>
    <t>Caffy</t>
  </si>
  <si>
    <t>LAP1</t>
  </si>
  <si>
    <t>LAP2</t>
  </si>
  <si>
    <t>LAP2TIME</t>
  </si>
  <si>
    <t>LAP3</t>
  </si>
  <si>
    <t>Zack Klint
Andrea Klint
Joseph Relyea
Scott Alexander</t>
  </si>
  <si>
    <t>Kelli Alexander
Tara Underwood
Rachel Eller
Alfred Eller</t>
  </si>
  <si>
    <t>Mark Allan
Mike Sansom
Paige Gilbertson
Andrew Wyckoff</t>
  </si>
  <si>
    <t>Ben Herron
Dee Reynolds
Joseph Nance
Kellie Arrant</t>
  </si>
  <si>
    <t>Sammi Hoffman
Bridget Lisle
Christopher McClintock
Jonathan Schmidt</t>
  </si>
  <si>
    <t xml:space="preserve">
Jay Frein
Will Motley
Don Edwards
Kevin Sanders</t>
  </si>
  <si>
    <t>Charles Hulan
Alix Cross
Henry Trost
John Piovarcy</t>
  </si>
  <si>
    <t>Cody Goodwin
Craig Padgett
Coemac Carolan
Hunter Hethcoat</t>
  </si>
  <si>
    <t>Todd Wiggins
Warren Bloomberg
Rob Williams
David Thompson</t>
  </si>
  <si>
    <t>Patrick</t>
  </si>
  <si>
    <t>Columbia</t>
  </si>
  <si>
    <t>Wallace</t>
  </si>
  <si>
    <t>JD</t>
    <phoneticPr fontId="4" type="noConversion"/>
  </si>
  <si>
    <t>James</t>
  </si>
  <si>
    <t>Parsons</t>
  </si>
  <si>
    <t>Rebecca</t>
  </si>
  <si>
    <t>Wilson</t>
  </si>
  <si>
    <t>Marit</t>
  </si>
  <si>
    <t>Janse</t>
  </si>
  <si>
    <t>Bill</t>
  </si>
  <si>
    <t>Sparling</t>
  </si>
  <si>
    <t>Colleen</t>
  </si>
  <si>
    <t>Lawrence</t>
  </si>
  <si>
    <t>David</t>
  </si>
  <si>
    <t>Harlow</t>
  </si>
  <si>
    <t>Pollard</t>
  </si>
  <si>
    <t>Brad</t>
  </si>
  <si>
    <t>Kinckiner</t>
  </si>
  <si>
    <t>Jay</t>
  </si>
  <si>
    <t>Huff</t>
  </si>
  <si>
    <t>Ines</t>
  </si>
  <si>
    <t>Delambert</t>
  </si>
  <si>
    <t>Renee</t>
  </si>
  <si>
    <t>Aaron</t>
  </si>
  <si>
    <t>Tanya</t>
  </si>
  <si>
    <t>Underwood</t>
  </si>
  <si>
    <t>Katie</t>
  </si>
  <si>
    <t>Zopf</t>
  </si>
  <si>
    <t>Bryant</t>
  </si>
  <si>
    <t>Sweet</t>
  </si>
  <si>
    <t>Sarah</t>
  </si>
  <si>
    <t>Smith</t>
  </si>
  <si>
    <t>Heath</t>
  </si>
  <si>
    <t>Layfield</t>
  </si>
  <si>
    <t>Sally</t>
  </si>
  <si>
    <t>Shurbaji</t>
  </si>
  <si>
    <t>Abby</t>
  </si>
  <si>
    <t>Cahill</t>
  </si>
  <si>
    <t>Karen</t>
  </si>
  <si>
    <t>McDonald</t>
  </si>
  <si>
    <t>Debbie</t>
  </si>
  <si>
    <t>Eric Waterman
Shannon Sharp
David Dye
Will Eells</t>
    <phoneticPr fontId="4" type="noConversion"/>
  </si>
  <si>
    <t>LAP16</t>
    <phoneticPr fontId="4" type="noConversion"/>
  </si>
  <si>
    <t>LAP16TIME</t>
    <phoneticPr fontId="4" type="noConversion"/>
  </si>
  <si>
    <t>LAP17</t>
  </si>
  <si>
    <t>CG</t>
    <phoneticPr fontId="4" type="noConversion"/>
  </si>
  <si>
    <t>CC</t>
    <phoneticPr fontId="4" type="noConversion"/>
  </si>
  <si>
    <t>TW</t>
    <phoneticPr fontId="4" type="noConversion"/>
  </si>
  <si>
    <t>DT</t>
    <phoneticPr fontId="4" type="noConversion"/>
  </si>
  <si>
    <t>TW</t>
    <phoneticPr fontId="4" type="noConversion"/>
  </si>
  <si>
    <t>?</t>
    <phoneticPr fontId="4" type="noConversion"/>
  </si>
  <si>
    <t>TH</t>
    <phoneticPr fontId="4" type="noConversion"/>
  </si>
  <si>
    <t>DT</t>
    <phoneticPr fontId="4" type="noConversion"/>
  </si>
  <si>
    <t>RW</t>
    <phoneticPr fontId="4" type="noConversion"/>
  </si>
  <si>
    <t>CP</t>
    <phoneticPr fontId="4" type="noConversion"/>
  </si>
  <si>
    <t>RE</t>
    <phoneticPr fontId="4" type="noConversion"/>
  </si>
  <si>
    <t>AME</t>
    <phoneticPr fontId="4" type="noConversion"/>
  </si>
  <si>
    <t>JR</t>
    <phoneticPr fontId="4" type="noConversion"/>
  </si>
  <si>
    <t>KA</t>
    <phoneticPr fontId="4" type="noConversion"/>
  </si>
  <si>
    <t>RBE</t>
    <phoneticPr fontId="4" type="noConversion"/>
  </si>
  <si>
    <t>LAP3TIME</t>
  </si>
  <si>
    <t>Ruppel</t>
  </si>
  <si>
    <t>Paulson</t>
  </si>
  <si>
    <t>Denton</t>
  </si>
  <si>
    <t>Teamates</t>
    <phoneticPr fontId="4" type="noConversion"/>
  </si>
  <si>
    <t>LAP18TIME</t>
    <phoneticPr fontId="4" type="noConversion"/>
  </si>
  <si>
    <t>LAP1TIME</t>
  </si>
  <si>
    <t>Names/Initials</t>
  </si>
  <si>
    <t>TEAM</t>
  </si>
  <si>
    <t xml:space="preserve">Total Laps </t>
    <phoneticPr fontId="4" type="noConversion"/>
  </si>
  <si>
    <t>Total Miles</t>
    <phoneticPr fontId="4" type="noConversion"/>
  </si>
  <si>
    <t>LAP4</t>
  </si>
  <si>
    <t>LAP4TIME</t>
  </si>
  <si>
    <t>LAP5</t>
  </si>
  <si>
    <t>LAP5TIME</t>
  </si>
  <si>
    <t>LAP6</t>
  </si>
  <si>
    <t>LAP6TIME</t>
  </si>
  <si>
    <t>LAP7</t>
  </si>
  <si>
    <t>LAP7TIME</t>
  </si>
  <si>
    <t>LAP8</t>
  </si>
  <si>
    <t>LAP8TIME</t>
  </si>
  <si>
    <t>LAP9</t>
  </si>
  <si>
    <t>LAP9TIME</t>
  </si>
  <si>
    <t>LAP10</t>
  </si>
  <si>
    <t>AVERAGE LAP TIME</t>
    <phoneticPr fontId="4" type="noConversion"/>
  </si>
  <si>
    <t>LAP10TIME</t>
  </si>
  <si>
    <t>Names/Initials</t>
    <phoneticPr fontId="4" type="noConversion"/>
  </si>
  <si>
    <t>MW</t>
    <phoneticPr fontId="4" type="noConversion"/>
  </si>
  <si>
    <t>MB</t>
    <phoneticPr fontId="4" type="noConversion"/>
  </si>
  <si>
    <t>CB</t>
    <phoneticPr fontId="4" type="noConversion"/>
  </si>
  <si>
    <t>GD</t>
    <phoneticPr fontId="4" type="noConversion"/>
  </si>
  <si>
    <t>CH</t>
    <phoneticPr fontId="4" type="noConversion"/>
  </si>
  <si>
    <t>CRH</t>
    <phoneticPr fontId="4" type="noConversion"/>
  </si>
  <si>
    <t>PM</t>
    <phoneticPr fontId="4" type="noConversion"/>
  </si>
  <si>
    <t>MP</t>
    <phoneticPr fontId="4" type="noConversion"/>
  </si>
  <si>
    <t>?</t>
    <phoneticPr fontId="4" type="noConversion"/>
  </si>
  <si>
    <t>HH</t>
    <phoneticPr fontId="4" type="noConversion"/>
  </si>
  <si>
    <t>HH</t>
    <phoneticPr fontId="4" type="noConversion"/>
  </si>
  <si>
    <t>Names/Initials</t>
    <phoneticPr fontId="4" type="noConversion"/>
  </si>
  <si>
    <t>BAD</t>
    <phoneticPr fontId="4" type="noConversion"/>
  </si>
  <si>
    <t>SF</t>
    <phoneticPr fontId="4" type="noConversion"/>
  </si>
  <si>
    <t>SR</t>
    <phoneticPr fontId="4" type="noConversion"/>
  </si>
  <si>
    <t>TB</t>
    <phoneticPr fontId="4" type="noConversion"/>
  </si>
  <si>
    <t>JR</t>
    <phoneticPr fontId="4" type="noConversion"/>
  </si>
  <si>
    <t>PM</t>
    <phoneticPr fontId="4" type="noConversion"/>
  </si>
  <si>
    <t>MP</t>
    <phoneticPr fontId="4" type="noConversion"/>
  </si>
  <si>
    <t>ZK</t>
    <phoneticPr fontId="4" type="noConversion"/>
  </si>
  <si>
    <t>ZK</t>
    <phoneticPr fontId="4" type="noConversion"/>
  </si>
  <si>
    <t>JR</t>
    <phoneticPr fontId="4" type="noConversion"/>
  </si>
  <si>
    <t>AK</t>
    <phoneticPr fontId="4" type="noConversion"/>
  </si>
  <si>
    <t>SA</t>
    <phoneticPr fontId="4" type="noConversion"/>
  </si>
  <si>
    <t>ZK</t>
    <phoneticPr fontId="4" type="noConversion"/>
  </si>
  <si>
    <t>Piotrowski</t>
  </si>
  <si>
    <t>William</t>
  </si>
  <si>
    <t>Harwood</t>
  </si>
  <si>
    <t>Isaacs</t>
  </si>
  <si>
    <t>Nichols</t>
  </si>
  <si>
    <t>Webb</t>
  </si>
  <si>
    <t>Sho</t>
  </si>
  <si>
    <t>Gray</t>
  </si>
  <si>
    <t>Olaf</t>
  </si>
  <si>
    <t>Wasternack</t>
  </si>
  <si>
    <t>Woody</t>
  </si>
  <si>
    <t>Ryan</t>
  </si>
  <si>
    <t>Kellow</t>
  </si>
  <si>
    <t>Will</t>
  </si>
  <si>
    <t>Humphrey</t>
  </si>
  <si>
    <t>Frazer</t>
  </si>
  <si>
    <t>Buntin</t>
  </si>
  <si>
    <t>Les</t>
  </si>
  <si>
    <t>Wilkinson</t>
  </si>
  <si>
    <t>Humble</t>
  </si>
  <si>
    <t>Daniel</t>
  </si>
  <si>
    <t>Hamilton</t>
  </si>
  <si>
    <t>Conner</t>
  </si>
  <si>
    <t>Mina</t>
  </si>
  <si>
    <t>Ebrahem</t>
  </si>
  <si>
    <t>Bob</t>
  </si>
  <si>
    <t>Adams</t>
  </si>
  <si>
    <t>Francesca</t>
  </si>
  <si>
    <t>Muccini</t>
  </si>
  <si>
    <t>Mariah</t>
  </si>
  <si>
    <t>Summers</t>
  </si>
  <si>
    <t>Tim</t>
  </si>
  <si>
    <t>Ricks</t>
  </si>
  <si>
    <t>Haley</t>
  </si>
  <si>
    <t>Peel</t>
  </si>
  <si>
    <t>3 Chicks and a D***</t>
  </si>
  <si>
    <t>5 Balls and 1 Hooh...</t>
  </si>
  <si>
    <t>BBC Misfits</t>
  </si>
  <si>
    <t>Blood Sweat &amp; Beers</t>
  </si>
  <si>
    <t>Dirty Minds &amp; Fine Behinds</t>
  </si>
  <si>
    <t>Goldielocks &amp; 3 Brrrr's</t>
  </si>
  <si>
    <t>Hell I don't know</t>
  </si>
  <si>
    <t>HMWKRS</t>
  </si>
  <si>
    <t>Just Pardoned</t>
  </si>
  <si>
    <t>Los Cuatro</t>
  </si>
  <si>
    <t>ONCE YOU GO BLACK TOE...</t>
  </si>
  <si>
    <t>Cami Holland
Gavin Duke
Cassidy Bentley
Mary Brooke Bonadies</t>
  </si>
  <si>
    <t>Morgan Parker
Hank Hulan
Missy Perry
Peter Morone</t>
  </si>
  <si>
    <t>Nashville</t>
  </si>
  <si>
    <t>Richmond</t>
  </si>
  <si>
    <t>KY</t>
  </si>
  <si>
    <t>Simcox</t>
    <phoneticPr fontId="4" type="noConversion"/>
  </si>
  <si>
    <t>Antioch</t>
  </si>
  <si>
    <t>Louisville</t>
  </si>
  <si>
    <t>Bimingham</t>
  </si>
  <si>
    <t>AL</t>
  </si>
  <si>
    <t>Eagleville</t>
  </si>
  <si>
    <t>Brentwood</t>
  </si>
  <si>
    <t>Murfreesboro</t>
  </si>
  <si>
    <t>Fenton</t>
  </si>
  <si>
    <t>MI</t>
  </si>
  <si>
    <t>TU</t>
    <phoneticPr fontId="4" type="noConversion"/>
  </si>
  <si>
    <t>RBE</t>
    <phoneticPr fontId="4" type="noConversion"/>
  </si>
  <si>
    <t>TU</t>
    <phoneticPr fontId="4" type="noConversion"/>
  </si>
  <si>
    <t>Sun Beach</t>
    <phoneticPr fontId="4" type="noConversion"/>
  </si>
  <si>
    <t>DD</t>
    <phoneticPr fontId="4" type="noConversion"/>
  </si>
  <si>
    <t>SS</t>
    <phoneticPr fontId="4" type="noConversion"/>
  </si>
  <si>
    <t>EW</t>
    <phoneticPr fontId="4" type="noConversion"/>
  </si>
  <si>
    <t>?</t>
    <phoneticPr fontId="4" type="noConversion"/>
  </si>
  <si>
    <t>DD</t>
    <phoneticPr fontId="4" type="noConversion"/>
  </si>
  <si>
    <t>WS</t>
    <phoneticPr fontId="4" type="noConversion"/>
  </si>
  <si>
    <t>DD</t>
    <phoneticPr fontId="4" type="noConversion"/>
  </si>
  <si>
    <t>SH*T STORM</t>
    <phoneticPr fontId="4" type="noConversion"/>
  </si>
  <si>
    <t>AK</t>
    <phoneticPr fontId="4" type="noConversion"/>
  </si>
  <si>
    <t>Marty Purdom
Rio Marin</t>
    <phoneticPr fontId="4" type="noConversion"/>
  </si>
  <si>
    <t>12 Hour 4 Person Team</t>
    <phoneticPr fontId="4" type="noConversion"/>
  </si>
  <si>
    <t>12 Hour 2 Person Team</t>
    <phoneticPr fontId="4" type="noConversion"/>
  </si>
  <si>
    <t>Where is the rest of our team?</t>
    <phoneticPr fontId="4" type="noConversion"/>
  </si>
  <si>
    <t>Marty Purdom
Rio Marin</t>
    <phoneticPr fontId="4" type="noConversion"/>
  </si>
  <si>
    <t>RM</t>
    <phoneticPr fontId="4" type="noConversion"/>
  </si>
  <si>
    <t>MP</t>
    <phoneticPr fontId="4" type="noConversion"/>
  </si>
  <si>
    <t>RM</t>
    <phoneticPr fontId="4" type="noConversion"/>
  </si>
  <si>
    <t>MP</t>
    <phoneticPr fontId="4" type="noConversion"/>
  </si>
  <si>
    <t>RM</t>
    <phoneticPr fontId="4" type="noConversion"/>
  </si>
  <si>
    <t>MP</t>
    <phoneticPr fontId="4" type="noConversion"/>
  </si>
  <si>
    <t>24 Hour 4 Person Team</t>
    <phoneticPr fontId="4" type="noConversion"/>
  </si>
  <si>
    <t>War Chicken</t>
    <phoneticPr fontId="4" type="noConversion"/>
  </si>
  <si>
    <t>LAP18</t>
  </si>
  <si>
    <t>LAP19</t>
  </si>
  <si>
    <t>LAP20</t>
  </si>
  <si>
    <t>LAP21</t>
  </si>
  <si>
    <t>LAP21TIME</t>
    <phoneticPr fontId="4" type="noConversion"/>
  </si>
  <si>
    <t>LAP20TIME</t>
    <phoneticPr fontId="4" type="noConversion"/>
  </si>
  <si>
    <t>LAP19TIME</t>
    <phoneticPr fontId="4" type="noConversion"/>
  </si>
  <si>
    <t>LAP17TIME</t>
    <phoneticPr fontId="4" type="noConversion"/>
  </si>
  <si>
    <t>LPW</t>
    <phoneticPr fontId="4" type="noConversion"/>
  </si>
  <si>
    <t xml:space="preserve">
Lyndell Williams
Jace Phillips
Joey Watson
Jared Phillips</t>
    <phoneticPr fontId="4" type="noConversion"/>
  </si>
  <si>
    <t>Jared</t>
    <phoneticPr fontId="4" type="noConversion"/>
  </si>
  <si>
    <t>JWP</t>
    <phoneticPr fontId="4" type="noConversion"/>
  </si>
  <si>
    <t>JW</t>
    <phoneticPr fontId="4" type="noConversion"/>
  </si>
  <si>
    <t>LPW</t>
    <phoneticPr fontId="4" type="noConversion"/>
  </si>
  <si>
    <t>Jared</t>
    <phoneticPr fontId="4" type="noConversion"/>
  </si>
  <si>
    <t>JW</t>
    <phoneticPr fontId="4" type="noConversion"/>
  </si>
  <si>
    <t>JK</t>
    <phoneticPr fontId="4" type="noConversion"/>
  </si>
  <si>
    <t>MA</t>
    <phoneticPr fontId="4" type="noConversion"/>
  </si>
  <si>
    <t>AW</t>
    <phoneticPr fontId="4" type="noConversion"/>
  </si>
  <si>
    <t>MS</t>
  </si>
  <si>
    <t>MS</t>
    <phoneticPr fontId="4" type="noConversion"/>
  </si>
  <si>
    <t>MA</t>
    <phoneticPr fontId="4" type="noConversion"/>
  </si>
  <si>
    <t>AW</t>
    <phoneticPr fontId="4" type="noConversion"/>
  </si>
  <si>
    <t>MS</t>
    <phoneticPr fontId="4" type="noConversion"/>
  </si>
  <si>
    <t>PG</t>
    <phoneticPr fontId="4" type="noConversion"/>
  </si>
  <si>
    <t>MA</t>
    <phoneticPr fontId="4" type="noConversion"/>
  </si>
  <si>
    <t>AW</t>
    <phoneticPr fontId="4" type="noConversion"/>
  </si>
  <si>
    <t>Names/Initials</t>
    <phoneticPr fontId="4" type="noConversion"/>
  </si>
  <si>
    <t>?</t>
    <phoneticPr fontId="4" type="noConversion"/>
  </si>
  <si>
    <t>DR</t>
    <phoneticPr fontId="4" type="noConversion"/>
  </si>
  <si>
    <t>JN</t>
    <phoneticPr fontId="4" type="noConversion"/>
  </si>
  <si>
    <t>BH</t>
    <phoneticPr fontId="4" type="noConversion"/>
  </si>
  <si>
    <t>KA</t>
    <phoneticPr fontId="4" type="noConversion"/>
  </si>
  <si>
    <t>DR</t>
    <phoneticPr fontId="4" type="noConversion"/>
  </si>
  <si>
    <t>BH</t>
    <phoneticPr fontId="4" type="noConversion"/>
  </si>
  <si>
    <t>SH</t>
    <phoneticPr fontId="4" type="noConversion"/>
  </si>
  <si>
    <t>BL</t>
    <phoneticPr fontId="4" type="noConversion"/>
  </si>
  <si>
    <t>CM</t>
    <phoneticPr fontId="4" type="noConversion"/>
  </si>
  <si>
    <t>JS</t>
    <phoneticPr fontId="4" type="noConversion"/>
  </si>
  <si>
    <t>BL</t>
    <phoneticPr fontId="4" type="noConversion"/>
  </si>
  <si>
    <t>CM</t>
    <phoneticPr fontId="4" type="noConversion"/>
  </si>
  <si>
    <t>JS</t>
    <phoneticPr fontId="4" type="noConversion"/>
  </si>
  <si>
    <t>SH</t>
    <phoneticPr fontId="4" type="noConversion"/>
  </si>
  <si>
    <t>CM</t>
    <phoneticPr fontId="4" type="noConversion"/>
  </si>
  <si>
    <t>DE</t>
    <phoneticPr fontId="4" type="noConversion"/>
  </si>
  <si>
    <t>?</t>
    <phoneticPr fontId="4" type="noConversion"/>
  </si>
  <si>
    <t>WM</t>
    <phoneticPr fontId="4" type="noConversion"/>
  </si>
  <si>
    <t>JF</t>
    <phoneticPr fontId="4" type="noConversion"/>
  </si>
  <si>
    <t>KS</t>
    <phoneticPr fontId="4" type="noConversion"/>
  </si>
  <si>
    <t>WM</t>
    <phoneticPr fontId="4" type="noConversion"/>
  </si>
  <si>
    <t>JP</t>
    <phoneticPr fontId="4" type="noConversion"/>
  </si>
  <si>
    <t>HT</t>
    <phoneticPr fontId="4" type="noConversion"/>
  </si>
  <si>
    <t>AC</t>
    <phoneticPr fontId="4" type="noConversion"/>
  </si>
  <si>
    <t>Nashville Harriers</t>
    <phoneticPr fontId="4" type="noConversion"/>
  </si>
  <si>
    <t>CG</t>
    <phoneticPr fontId="4" type="noConversion"/>
  </si>
  <si>
    <t>HH</t>
    <phoneticPr fontId="4" type="noConversion"/>
  </si>
  <si>
    <t>CC</t>
    <phoneticPr fontId="4" type="noConversion"/>
  </si>
  <si>
    <t>CP</t>
    <phoneticPr fontId="4" type="noConversion"/>
  </si>
  <si>
    <t>CG</t>
    <phoneticPr fontId="4" type="noConversion"/>
  </si>
  <si>
    <t>LAP14</t>
    <phoneticPr fontId="4" type="noConversion"/>
  </si>
  <si>
    <t>LAP14TIME</t>
    <phoneticPr fontId="4" type="noConversion"/>
  </si>
  <si>
    <t>LAP15</t>
    <phoneticPr fontId="4" type="noConversion"/>
  </si>
  <si>
    <t>LAP15TIME</t>
    <phoneticPr fontId="4" type="noConversion"/>
  </si>
  <si>
    <t>Matthews</t>
  </si>
  <si>
    <t>NC</t>
  </si>
  <si>
    <t>Lexington</t>
  </si>
  <si>
    <t>Clarksville</t>
  </si>
  <si>
    <t>Birmingham</t>
  </si>
  <si>
    <t>Chattanooga</t>
  </si>
  <si>
    <t>Christiana</t>
  </si>
  <si>
    <t>nashville</t>
  </si>
  <si>
    <t>Dokki</t>
  </si>
  <si>
    <t>EGY</t>
  </si>
  <si>
    <t>Lascassas</t>
  </si>
  <si>
    <t>Farmington</t>
  </si>
  <si>
    <t>Amory</t>
  </si>
  <si>
    <t>Farmington Hills</t>
  </si>
  <si>
    <t>Smyrna</t>
  </si>
  <si>
    <t>Mount Juliet</t>
  </si>
  <si>
    <t>LAP13</t>
    <phoneticPr fontId="4" type="noConversion"/>
  </si>
  <si>
    <t>LAP13TIME</t>
    <phoneticPr fontId="4" type="noConversion"/>
  </si>
  <si>
    <t>LAP14</t>
    <phoneticPr fontId="4" type="noConversion"/>
  </si>
  <si>
    <t>LAP14TIME</t>
    <phoneticPr fontId="4" type="noConversion"/>
  </si>
  <si>
    <t>LAP15</t>
    <phoneticPr fontId="4" type="noConversion"/>
  </si>
  <si>
    <t>LAP15TIME</t>
    <phoneticPr fontId="4" type="noConversion"/>
  </si>
  <si>
    <t>Steve</t>
    <phoneticPr fontId="4" type="noConversion"/>
  </si>
  <si>
    <t>Barber</t>
    <phoneticPr fontId="4" type="noConversion"/>
  </si>
  <si>
    <t>James</t>
    <phoneticPr fontId="4" type="noConversion"/>
  </si>
  <si>
    <t>Delorme</t>
    <phoneticPr fontId="4" type="noConversion"/>
  </si>
  <si>
    <t>Joy</t>
    <phoneticPr fontId="4" type="noConversion"/>
  </si>
  <si>
    <t>Martin</t>
    <phoneticPr fontId="4" type="noConversion"/>
  </si>
  <si>
    <t>Fleming</t>
    <phoneticPr fontId="4" type="noConversion"/>
  </si>
  <si>
    <t>Evan</t>
    <phoneticPr fontId="4" type="noConversion"/>
  </si>
  <si>
    <t>Kuhn</t>
    <phoneticPr fontId="4" type="noConversion"/>
  </si>
  <si>
    <t>Tanya</t>
    <phoneticPr fontId="4" type="noConversion"/>
  </si>
  <si>
    <t>Twerdowsky</t>
    <phoneticPr fontId="4" type="noConversion"/>
  </si>
  <si>
    <t>Brad</t>
    <phoneticPr fontId="4" type="noConversion"/>
  </si>
  <si>
    <t>Heliwagen</t>
    <phoneticPr fontId="4" type="noConversion"/>
  </si>
  <si>
    <t>Greg</t>
    <phoneticPr fontId="4" type="noConversion"/>
  </si>
  <si>
    <t>Velasquez</t>
    <phoneticPr fontId="4" type="noConversion"/>
  </si>
  <si>
    <t>Mary</t>
    <phoneticPr fontId="4" type="noConversion"/>
  </si>
  <si>
    <t>Campbell</t>
    <phoneticPr fontId="4" type="noConversion"/>
  </si>
  <si>
    <t>Jonathan</t>
    <phoneticPr fontId="4" type="noConversion"/>
  </si>
  <si>
    <t>Amos</t>
    <phoneticPr fontId="4" type="noConversion"/>
  </si>
  <si>
    <t>Michael</t>
    <phoneticPr fontId="4" type="noConversion"/>
  </si>
  <si>
    <t>Campbell</t>
    <phoneticPr fontId="4" type="noConversion"/>
  </si>
  <si>
    <t>LPW</t>
    <phoneticPr fontId="4" type="noConversion"/>
  </si>
  <si>
    <t>Jared</t>
    <phoneticPr fontId="4" type="noConversion"/>
  </si>
  <si>
    <t>JWP</t>
    <phoneticPr fontId="4" type="noConversion"/>
  </si>
  <si>
    <t>JW</t>
    <phoneticPr fontId="4" type="noConversion"/>
  </si>
  <si>
    <t>LPW</t>
    <phoneticPr fontId="4" type="noConversion"/>
  </si>
  <si>
    <t>JWP</t>
    <phoneticPr fontId="4" type="noConversion"/>
  </si>
  <si>
    <t>Jared</t>
    <phoneticPr fontId="4" type="noConversion"/>
  </si>
  <si>
    <t>LPW</t>
    <phoneticPr fontId="4" type="noConversion"/>
  </si>
  <si>
    <t>Jared</t>
    <phoneticPr fontId="4" type="noConversion"/>
  </si>
  <si>
    <t>JWP</t>
    <phoneticPr fontId="4" type="noConversion"/>
  </si>
  <si>
    <t>LAP22</t>
  </si>
  <si>
    <t>LAP22TIME</t>
    <phoneticPr fontId="4" type="noConversion"/>
  </si>
  <si>
    <t>Iraq I Run</t>
    <phoneticPr fontId="4" type="noConversion"/>
  </si>
  <si>
    <t>Tony Giannone
Philip Piaget
Addison Owen
Greg Payne</t>
    <phoneticPr fontId="4" type="noConversion"/>
  </si>
  <si>
    <t>TG</t>
    <phoneticPr fontId="4" type="noConversion"/>
  </si>
  <si>
    <t>JW</t>
    <phoneticPr fontId="4" type="noConversion"/>
  </si>
  <si>
    <t>PP</t>
    <phoneticPr fontId="4" type="noConversion"/>
  </si>
  <si>
    <t>GP</t>
    <phoneticPr fontId="4" type="noConversion"/>
  </si>
  <si>
    <t>AG</t>
    <phoneticPr fontId="4" type="noConversion"/>
  </si>
  <si>
    <t>TG</t>
    <phoneticPr fontId="4" type="noConversion"/>
  </si>
  <si>
    <t>AG</t>
    <phoneticPr fontId="4" type="noConversion"/>
  </si>
  <si>
    <t>24 Hour 2 Person Team</t>
    <phoneticPr fontId="4" type="noConversion"/>
  </si>
  <si>
    <t>Names/Initials</t>
    <phoneticPr fontId="4" type="noConversion"/>
  </si>
  <si>
    <t>Phillip Theodore
Barrett Sims</t>
    <phoneticPr fontId="4" type="noConversion"/>
  </si>
  <si>
    <t>Team Beyond</t>
    <phoneticPr fontId="4" type="noConversion"/>
  </si>
  <si>
    <t>BS</t>
    <phoneticPr fontId="4" type="noConversion"/>
  </si>
  <si>
    <t>PT</t>
    <phoneticPr fontId="4" type="noConversion"/>
  </si>
  <si>
    <t>BS</t>
    <phoneticPr fontId="4" type="noConversion"/>
  </si>
  <si>
    <t>PT</t>
    <phoneticPr fontId="4" type="noConversion"/>
  </si>
  <si>
    <t>BS</t>
    <phoneticPr fontId="4" type="noConversion"/>
  </si>
  <si>
    <t>PT</t>
    <phoneticPr fontId="4" type="noConversion"/>
  </si>
  <si>
    <t>BS</t>
    <phoneticPr fontId="4" type="noConversion"/>
  </si>
  <si>
    <t>BS</t>
    <phoneticPr fontId="4" type="noConversion"/>
  </si>
  <si>
    <t>PT</t>
    <phoneticPr fontId="4" type="noConversion"/>
  </si>
  <si>
    <t>First Name</t>
    <phoneticPr fontId="4" type="noConversion"/>
  </si>
  <si>
    <t>Last Name</t>
    <phoneticPr fontId="4" type="noConversion"/>
  </si>
  <si>
    <t>LAP9</t>
    <phoneticPr fontId="4" type="noConversion"/>
  </si>
  <si>
    <t>LAP9TIME</t>
    <phoneticPr fontId="4" type="noConversion"/>
  </si>
  <si>
    <t>LAP10</t>
    <phoneticPr fontId="4" type="noConversion"/>
  </si>
  <si>
    <t>LAP10TIME</t>
    <phoneticPr fontId="4" type="noConversion"/>
  </si>
  <si>
    <t>LAP11</t>
    <phoneticPr fontId="4" type="noConversion"/>
  </si>
  <si>
    <t>LAP11TIME</t>
    <phoneticPr fontId="4" type="noConversion"/>
  </si>
  <si>
    <t>LAP12</t>
    <phoneticPr fontId="4" type="noConversion"/>
  </si>
  <si>
    <t>LAP12TIME</t>
    <phoneticPr fontId="4" type="noConversion"/>
  </si>
  <si>
    <t xml:space="preserve">Total Laps </t>
    <phoneticPr fontId="4" type="noConversion"/>
  </si>
  <si>
    <t>Total Miles</t>
    <phoneticPr fontId="4" type="noConversion"/>
  </si>
  <si>
    <t>Total Run Time</t>
    <phoneticPr fontId="4" type="noConversion"/>
  </si>
  <si>
    <t>AVER LAP TIME</t>
    <phoneticPr fontId="4" type="noConversion"/>
  </si>
  <si>
    <t>Total Feet Gained</t>
    <phoneticPr fontId="4" type="noConversion"/>
  </si>
  <si>
    <t>gender</t>
  </si>
  <si>
    <t>age</t>
  </si>
  <si>
    <t>city</t>
  </si>
  <si>
    <t>state</t>
  </si>
  <si>
    <t>bib</t>
  </si>
  <si>
    <t>M</t>
  </si>
  <si>
    <t>Ooltewah</t>
  </si>
  <si>
    <t>TN</t>
  </si>
  <si>
    <t>Knoxville</t>
  </si>
  <si>
    <t>Franklin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</si>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</sst>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h:mm:ss\ AM/PM"/>
    <numFmt numFmtId="169" formatCode="[h]:mm:ss"/>
  </numFmts>
  <fonts count="14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0"/>
      <color indexed="8"/>
      <name val="Arial"/>
      <family val="2"/>
    </font>
    <font>
      <b/>
      <u/>
      <sz val="10"/>
      <color indexed="8"/>
      <name val="Arial"/>
    </font>
    <font>
      <sz val="10"/>
      <color indexed="8"/>
      <name val="Verdana"/>
    </font>
    <font>
      <b/>
      <sz val="10"/>
      <name val="Arial"/>
    </font>
    <font>
      <b/>
      <sz val="10"/>
      <name val="Verdana"/>
    </font>
    <font>
      <u/>
      <sz val="12"/>
      <name val="Arial"/>
    </font>
    <font>
      <sz val="12"/>
      <name val="Arial"/>
    </font>
    <font>
      <sz val="10"/>
      <name val="Verdana"/>
    </font>
    <font>
      <b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0" fillId="0" borderId="1" xfId="0" applyFont="1" applyBorder="1" applyAlignment="1">
      <alignment horizontal="center" wrapText="1"/>
    </xf>
    <xf numFmtId="46" fontId="10" fillId="0" borderId="1" xfId="0" applyNumberFormat="1" applyFont="1" applyBorder="1" applyAlignment="1">
      <alignment horizontal="center"/>
    </xf>
    <xf numFmtId="18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18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8" fontId="1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6" fontId="5" fillId="2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/>
    </xf>
    <xf numFmtId="19" fontId="5" fillId="0" borderId="1" xfId="0" applyNumberFormat="1" applyFont="1" applyFill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 wrapText="1"/>
    </xf>
    <xf numFmtId="19" fontId="8" fillId="0" borderId="1" xfId="0" applyNumberFormat="1" applyFont="1" applyFill="1" applyBorder="1" applyAlignment="1">
      <alignment horizontal="center" vertical="center"/>
    </xf>
    <xf numFmtId="46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6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 wrapText="1"/>
    </xf>
    <xf numFmtId="19" fontId="8" fillId="2" borderId="1" xfId="0" applyNumberFormat="1" applyFont="1" applyFill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6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9" fontId="11" fillId="0" borderId="1" xfId="0" applyNumberFormat="1" applyFont="1" applyFill="1" applyBorder="1" applyAlignment="1">
      <alignment horizontal="center"/>
    </xf>
    <xf numFmtId="46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21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/>
    </xf>
    <xf numFmtId="21" fontId="11" fillId="0" borderId="1" xfId="0" applyNumberFormat="1" applyFont="1" applyFill="1" applyBorder="1" applyAlignment="1">
      <alignment horizontal="center"/>
    </xf>
    <xf numFmtId="18" fontId="11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46" fontId="10" fillId="0" borderId="2" xfId="0" applyNumberFormat="1" applyFont="1" applyBorder="1" applyAlignment="1">
      <alignment horizontal="center"/>
    </xf>
    <xf numFmtId="18" fontId="10" fillId="0" borderId="2" xfId="0" applyNumberFormat="1" applyFont="1" applyBorder="1" applyAlignment="1">
      <alignment horizontal="center"/>
    </xf>
    <xf numFmtId="18" fontId="10" fillId="0" borderId="0" xfId="0" applyNumberFormat="1" applyFont="1" applyAlignment="1">
      <alignment horizontal="center"/>
    </xf>
    <xf numFmtId="4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168" fontId="11" fillId="0" borderId="3" xfId="0" applyNumberFormat="1" applyFont="1" applyFill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169" fontId="11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6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Y127"/>
  <sheetViews>
    <sheetView tabSelected="1" topLeftCell="A3" zoomScaleNormal="85" zoomScalePageLayoutView="85" workbookViewId="0">
      <selection activeCell="C8" sqref="C8"/>
    </sheetView>
  </sheetViews>
  <sheetFormatPr baseColWidth="10" defaultColWidth="10.85546875" defaultRowHeight="13"/>
  <cols>
    <col min="1" max="1" width="13.42578125" style="12" customWidth="1"/>
    <col min="2" max="2" width="17.28515625" style="11" bestFit="1" customWidth="1"/>
    <col min="3" max="3" width="11.28515625" style="11" customWidth="1"/>
    <col min="4" max="4" width="10.85546875" style="11"/>
    <col min="5" max="5" width="12.140625" style="11" customWidth="1"/>
    <col min="6" max="6" width="10.85546875" style="11"/>
    <col min="7" max="7" width="12.140625" style="11" customWidth="1"/>
    <col min="8" max="14" width="10.85546875" style="11"/>
    <col min="15" max="15" width="12.140625" style="11" customWidth="1"/>
    <col min="16" max="16" width="10.85546875" style="11"/>
    <col min="17" max="17" width="12.85546875" style="11" customWidth="1"/>
    <col min="18" max="18" width="10.85546875" style="11"/>
    <col min="19" max="19" width="12.85546875" style="11" customWidth="1"/>
    <col min="20" max="20" width="10.85546875" style="11"/>
    <col min="21" max="21" width="12.85546875" style="11" customWidth="1"/>
    <col min="22" max="28" width="10.85546875" style="11"/>
    <col min="40" max="42" width="10.85546875" style="11"/>
    <col min="45" max="48" width="10.85546875" style="11"/>
    <col min="49" max="49" width="8.7109375" style="11" customWidth="1"/>
    <col min="50" max="16384" width="10.85546875" style="11"/>
  </cols>
  <sheetData>
    <row r="1" spans="1:51" s="9" customFormat="1" ht="26">
      <c r="A1" s="41" t="s">
        <v>106</v>
      </c>
      <c r="B1" s="42" t="s">
        <v>102</v>
      </c>
      <c r="C1" s="43" t="s">
        <v>24</v>
      </c>
      <c r="D1" s="43" t="s">
        <v>9</v>
      </c>
      <c r="E1" s="43" t="s">
        <v>25</v>
      </c>
      <c r="F1" s="43" t="s">
        <v>26</v>
      </c>
      <c r="G1" s="43" t="s">
        <v>27</v>
      </c>
      <c r="H1" s="43" t="s">
        <v>98</v>
      </c>
      <c r="I1" s="43" t="s">
        <v>109</v>
      </c>
      <c r="J1" s="43" t="s">
        <v>110</v>
      </c>
      <c r="K1" s="43" t="s">
        <v>111</v>
      </c>
      <c r="L1" s="43" t="s">
        <v>112</v>
      </c>
      <c r="M1" s="43" t="s">
        <v>113</v>
      </c>
      <c r="N1" s="43" t="s">
        <v>114</v>
      </c>
      <c r="O1" s="43" t="s">
        <v>115</v>
      </c>
      <c r="P1" s="43" t="s">
        <v>116</v>
      </c>
      <c r="Q1" s="43" t="s">
        <v>117</v>
      </c>
      <c r="R1" s="43" t="s">
        <v>118</v>
      </c>
      <c r="S1" s="43" t="s">
        <v>119</v>
      </c>
      <c r="T1" s="43" t="s">
        <v>120</v>
      </c>
      <c r="U1" s="43" t="s">
        <v>121</v>
      </c>
      <c r="V1" s="43" t="s">
        <v>123</v>
      </c>
      <c r="W1" s="43" t="s">
        <v>3</v>
      </c>
      <c r="X1" s="43" t="s">
        <v>4</v>
      </c>
      <c r="Y1" s="43" t="s">
        <v>5</v>
      </c>
      <c r="Z1" s="43" t="s">
        <v>6</v>
      </c>
      <c r="AA1" s="43" t="s">
        <v>7</v>
      </c>
      <c r="AB1" s="43" t="s">
        <v>8</v>
      </c>
      <c r="AC1" s="43" t="s">
        <v>296</v>
      </c>
      <c r="AD1" s="43" t="s">
        <v>297</v>
      </c>
      <c r="AE1" s="43" t="s">
        <v>298</v>
      </c>
      <c r="AF1" s="43" t="s">
        <v>299</v>
      </c>
      <c r="AG1" s="43" t="s">
        <v>80</v>
      </c>
      <c r="AH1" s="43" t="s">
        <v>81</v>
      </c>
      <c r="AI1" s="43" t="s">
        <v>82</v>
      </c>
      <c r="AJ1" s="43" t="s">
        <v>244</v>
      </c>
      <c r="AK1" s="43" t="s">
        <v>237</v>
      </c>
      <c r="AL1" s="43" t="s">
        <v>103</v>
      </c>
      <c r="AM1" s="43" t="s">
        <v>238</v>
      </c>
      <c r="AN1" s="43" t="s">
        <v>243</v>
      </c>
      <c r="AO1" s="43" t="s">
        <v>239</v>
      </c>
      <c r="AP1" s="43" t="s">
        <v>242</v>
      </c>
      <c r="AQ1" s="43" t="s">
        <v>240</v>
      </c>
      <c r="AR1" s="43" t="s">
        <v>241</v>
      </c>
      <c r="AS1" s="43" t="s">
        <v>353</v>
      </c>
      <c r="AT1" s="43" t="s">
        <v>354</v>
      </c>
      <c r="AU1" s="44" t="s">
        <v>107</v>
      </c>
      <c r="AV1" s="44" t="s">
        <v>108</v>
      </c>
      <c r="AW1" s="44" t="s">
        <v>1</v>
      </c>
      <c r="AX1" s="44" t="s">
        <v>2</v>
      </c>
      <c r="AY1" s="45" t="s">
        <v>122</v>
      </c>
    </row>
    <row r="2" spans="1:51" s="40" customFormat="1">
      <c r="A2" s="77" t="s">
        <v>225</v>
      </c>
      <c r="B2" s="78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U2" s="46"/>
      <c r="AV2" s="46"/>
      <c r="AW2" s="46"/>
      <c r="AX2" s="46"/>
      <c r="AY2" s="46"/>
    </row>
    <row r="3" spans="1:51" s="21" customFormat="1" ht="53" customHeight="1">
      <c r="A3" s="16" t="s">
        <v>290</v>
      </c>
      <c r="B3" s="79" t="s">
        <v>35</v>
      </c>
      <c r="C3" s="17">
        <v>0.44773148148148145</v>
      </c>
      <c r="D3" s="18">
        <v>3.1064814814814812E-2</v>
      </c>
      <c r="E3" s="17">
        <v>0.47472222222222221</v>
      </c>
      <c r="F3" s="18">
        <f>(MOD(E3-C3,1))</f>
        <v>2.699074074074076E-2</v>
      </c>
      <c r="G3" s="17">
        <v>0.50815972222222217</v>
      </c>
      <c r="H3" s="18">
        <f>(MOD(G3-E3,1))</f>
        <v>3.3437499999999953E-2</v>
      </c>
      <c r="I3" s="17">
        <v>0.53754629629629636</v>
      </c>
      <c r="J3" s="18">
        <f>(MOD(I3-G3,1))</f>
        <v>2.938657407407419E-2</v>
      </c>
      <c r="K3" s="17">
        <v>0.56736111111111109</v>
      </c>
      <c r="L3" s="18">
        <f>(MOD(K3-I3,1))</f>
        <v>2.9814814814814738E-2</v>
      </c>
      <c r="M3" s="17">
        <v>0.59583333333333333</v>
      </c>
      <c r="N3" s="18">
        <f>(MOD(M3-K3,1))</f>
        <v>2.8472222222222232E-2</v>
      </c>
      <c r="O3" s="17">
        <v>0.62847222222222221</v>
      </c>
      <c r="P3" s="18">
        <f>(MOD(O3-M3,1))</f>
        <v>3.2638888888888884E-2</v>
      </c>
      <c r="Q3" s="17">
        <v>0.65810185185185188</v>
      </c>
      <c r="R3" s="18">
        <f>(MOD(Q3-O3,1))</f>
        <v>2.9629629629629672E-2</v>
      </c>
      <c r="S3" s="17">
        <v>0.6875</v>
      </c>
      <c r="T3" s="18">
        <f>(MOD(S3-Q3,1))</f>
        <v>2.9398148148148118E-2</v>
      </c>
      <c r="U3" s="17">
        <v>0.71736111111111101</v>
      </c>
      <c r="V3" s="18">
        <f>(MOD(U3-S3,1))</f>
        <v>2.9861111111111005E-2</v>
      </c>
      <c r="W3" s="17">
        <v>0.75574074074074071</v>
      </c>
      <c r="X3" s="18">
        <f>(MOD(W3-U3,1))</f>
        <v>3.8379629629629708E-2</v>
      </c>
      <c r="Y3" s="17">
        <v>0.79156249999999995</v>
      </c>
      <c r="Z3" s="18">
        <f>(MOD(Y3-W3,1))</f>
        <v>3.5821759259259234E-2</v>
      </c>
      <c r="AA3" s="17">
        <v>0.82314814814814818</v>
      </c>
      <c r="AB3" s="18">
        <f>(MOD(AA3-Y3,1))</f>
        <v>3.1585648148148238E-2</v>
      </c>
      <c r="AC3" s="17">
        <v>0.85416666666666663</v>
      </c>
      <c r="AD3" s="18">
        <f>(MOD(AC3-AA3,1))</f>
        <v>3.1018518518518445E-2</v>
      </c>
      <c r="AE3" s="17">
        <v>0.88958333333333339</v>
      </c>
      <c r="AF3" s="18">
        <f>(MOD(AE3-AC3,1))</f>
        <v>3.5416666666666763E-2</v>
      </c>
      <c r="AG3" s="17">
        <v>0.92274305555555547</v>
      </c>
      <c r="AH3" s="18">
        <f>(MOD(AG3-AE3,1))</f>
        <v>3.3159722222222077E-2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>
        <v>16</v>
      </c>
      <c r="AV3" s="19">
        <f>AU3*5.2</f>
        <v>83.2</v>
      </c>
      <c r="AW3" s="20">
        <f>SUM(D3+F3+H3+J3+L3+N3+P3+R3+T3+V3+X3+Z3+AB3)</f>
        <v>0.40648148148148155</v>
      </c>
      <c r="AX3" s="19">
        <f>AU3*1400</f>
        <v>22400</v>
      </c>
      <c r="AY3" s="20">
        <f>AVERAGE(F3,H3,J3,L3,N3,P3,R3,T3,V3,X3,Z3,AB3,D3)</f>
        <v>3.1267806267806272E-2</v>
      </c>
    </row>
    <row r="4" spans="1:51" s="21" customFormat="1" ht="67" customHeight="1">
      <c r="A4" s="30" t="s">
        <v>105</v>
      </c>
      <c r="B4" s="80"/>
      <c r="C4" s="31" t="s">
        <v>292</v>
      </c>
      <c r="D4" s="31"/>
      <c r="E4" s="31" t="s">
        <v>291</v>
      </c>
      <c r="F4" s="31"/>
      <c r="G4" s="31" t="s">
        <v>293</v>
      </c>
      <c r="H4" s="31"/>
      <c r="I4" s="31" t="s">
        <v>294</v>
      </c>
      <c r="J4" s="31"/>
      <c r="K4" s="31" t="s">
        <v>134</v>
      </c>
      <c r="L4" s="31"/>
      <c r="M4" s="31" t="s">
        <v>291</v>
      </c>
      <c r="N4" s="31"/>
      <c r="O4" s="31" t="s">
        <v>293</v>
      </c>
      <c r="P4" s="31"/>
      <c r="Q4" s="31" t="s">
        <v>294</v>
      </c>
      <c r="R4" s="31"/>
      <c r="S4" s="31" t="s">
        <v>134</v>
      </c>
      <c r="T4" s="31"/>
      <c r="U4" s="31" t="s">
        <v>295</v>
      </c>
      <c r="V4" s="31"/>
      <c r="W4" s="31" t="s">
        <v>293</v>
      </c>
      <c r="X4" s="31"/>
      <c r="Y4" s="31" t="s">
        <v>294</v>
      </c>
      <c r="Z4" s="31"/>
      <c r="AA4" s="31" t="s">
        <v>134</v>
      </c>
      <c r="AB4" s="31"/>
      <c r="AC4" s="33" t="s">
        <v>83</v>
      </c>
      <c r="AD4" s="19"/>
      <c r="AE4" s="33" t="s">
        <v>84</v>
      </c>
      <c r="AF4" s="19"/>
      <c r="AG4" s="33" t="s">
        <v>92</v>
      </c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s="27" customFormat="1" ht="53" customHeight="1">
      <c r="A5" s="22" t="s">
        <v>214</v>
      </c>
      <c r="B5" s="75" t="s">
        <v>79</v>
      </c>
      <c r="C5" s="23">
        <v>0.44981481481481483</v>
      </c>
      <c r="D5" s="13">
        <v>3.3148148148148149E-2</v>
      </c>
      <c r="E5" s="23">
        <v>0.48233796296296294</v>
      </c>
      <c r="F5" s="13">
        <f>(MOD(E5-C5,1))</f>
        <v>3.2523148148148107E-2</v>
      </c>
      <c r="G5" s="23">
        <v>0.52209490740740738</v>
      </c>
      <c r="H5" s="13">
        <f>(MOD(G5-E5,1))</f>
        <v>3.9756944444444442E-2</v>
      </c>
      <c r="I5" s="23">
        <v>0.55194444444444446</v>
      </c>
      <c r="J5" s="13">
        <f>(MOD(I5-G5,1))</f>
        <v>2.9849537037037077E-2</v>
      </c>
      <c r="K5" s="23">
        <v>0.58906249999999993</v>
      </c>
      <c r="L5" s="13">
        <f>(MOD(K5-I5,1))</f>
        <v>3.7118055555555474E-2</v>
      </c>
      <c r="M5" s="23">
        <v>0.61614583333333328</v>
      </c>
      <c r="N5" s="13">
        <f>(MOD(M5-K5,1))</f>
        <v>2.7083333333333348E-2</v>
      </c>
      <c r="O5" s="23">
        <v>0.66435185185185186</v>
      </c>
      <c r="P5" s="13">
        <f>(MOD(O5-M5,1))</f>
        <v>4.8206018518518579E-2</v>
      </c>
      <c r="Q5" s="23">
        <v>0.6962962962962963</v>
      </c>
      <c r="R5" s="13">
        <f>(MOD(Q5-O5,1))</f>
        <v>3.1944444444444442E-2</v>
      </c>
      <c r="S5" s="23">
        <v>0.73796296296296304</v>
      </c>
      <c r="T5" s="13">
        <f>(MOD(S5-Q5,1))</f>
        <v>4.1666666666666741E-2</v>
      </c>
      <c r="U5" s="23">
        <v>0.77500000000000002</v>
      </c>
      <c r="V5" s="13">
        <f>(MOD(U5-S5,1))</f>
        <v>3.7037037037036979E-2</v>
      </c>
      <c r="W5" s="23">
        <v>0.81857638888888884</v>
      </c>
      <c r="X5" s="13">
        <f>(MOD(W5-U5,1))</f>
        <v>4.3576388888888817E-2</v>
      </c>
      <c r="Y5" s="23">
        <v>0.85315972222222225</v>
      </c>
      <c r="Z5" s="13">
        <f>(MOD(Y5-W5,1))</f>
        <v>3.458333333333341E-2</v>
      </c>
      <c r="AA5" s="23">
        <v>0.90023148148148147</v>
      </c>
      <c r="AB5" s="13">
        <f>(MOD(AA5-Y5,1))</f>
        <v>4.7071759259259216E-2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>
        <v>13</v>
      </c>
      <c r="AV5" s="25">
        <f>AU5*5.2</f>
        <v>67.600000000000009</v>
      </c>
      <c r="AW5" s="26">
        <f>SUM(D5+F5+H5+J5+L5+N5+P5+R5+T5+V5+X5+Z5+AB5)</f>
        <v>0.48356481481481478</v>
      </c>
      <c r="AX5" s="25">
        <f>AU5*1400</f>
        <v>18200</v>
      </c>
      <c r="AY5" s="26">
        <f>AVERAGE(F5,H5,J5,L5,N5,P5,R5,T5,V5,X5,Z5,AB5,D5)</f>
        <v>3.7197293447293445E-2</v>
      </c>
    </row>
    <row r="6" spans="1:51" s="27" customFormat="1" ht="67" customHeight="1">
      <c r="A6" s="28" t="s">
        <v>105</v>
      </c>
      <c r="B6" s="76"/>
      <c r="C6" s="32" t="s">
        <v>282</v>
      </c>
      <c r="D6" s="32"/>
      <c r="E6" s="32" t="s">
        <v>215</v>
      </c>
      <c r="F6" s="32"/>
      <c r="G6" s="32" t="s">
        <v>216</v>
      </c>
      <c r="H6" s="32"/>
      <c r="I6" s="32" t="s">
        <v>217</v>
      </c>
      <c r="J6" s="32"/>
      <c r="K6" s="32" t="s">
        <v>218</v>
      </c>
      <c r="L6" s="32"/>
      <c r="M6" s="32" t="s">
        <v>219</v>
      </c>
      <c r="N6" s="32"/>
      <c r="O6" s="32" t="s">
        <v>216</v>
      </c>
      <c r="P6" s="32"/>
      <c r="Q6" s="32" t="s">
        <v>217</v>
      </c>
      <c r="R6" s="32"/>
      <c r="S6" s="32" t="s">
        <v>220</v>
      </c>
      <c r="T6" s="32"/>
      <c r="U6" s="32" t="s">
        <v>221</v>
      </c>
      <c r="V6" s="32"/>
      <c r="W6" s="32" t="s">
        <v>216</v>
      </c>
      <c r="X6" s="32"/>
      <c r="Y6" s="32" t="s">
        <v>217</v>
      </c>
      <c r="Z6" s="32"/>
      <c r="AA6" s="32" t="s">
        <v>282</v>
      </c>
      <c r="AB6" s="32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s="21" customFormat="1" ht="53" customHeight="1">
      <c r="A7" s="16" t="s">
        <v>193</v>
      </c>
      <c r="B7" s="79" t="s">
        <v>33</v>
      </c>
      <c r="C7" s="17">
        <v>0.45072916666666668</v>
      </c>
      <c r="D7" s="14">
        <v>3.4062500000000002E-2</v>
      </c>
      <c r="E7" s="17">
        <v>0.48408564814814814</v>
      </c>
      <c r="F7" s="14">
        <f>(MOD(E7-C7,1))</f>
        <v>3.3356481481481459E-2</v>
      </c>
      <c r="G7" s="17">
        <v>0.52234953703703701</v>
      </c>
      <c r="H7" s="14">
        <f>(MOD(G7-E7,1))</f>
        <v>3.8263888888888875E-2</v>
      </c>
      <c r="I7" s="17">
        <v>0.56059027777777781</v>
      </c>
      <c r="J7" s="14">
        <f>(MOD(I7-G7,1))</f>
        <v>3.8240740740740797E-2</v>
      </c>
      <c r="K7" s="17">
        <v>0.59498842592592593</v>
      </c>
      <c r="L7" s="14">
        <f>(MOD(K7-I7,1))</f>
        <v>3.4398148148148122E-2</v>
      </c>
      <c r="M7" s="17">
        <v>0.62957175925925923</v>
      </c>
      <c r="N7" s="14">
        <f>(MOD(M7-K7,1))</f>
        <v>3.4583333333333299E-2</v>
      </c>
      <c r="O7" s="17">
        <v>0.66793981481481479</v>
      </c>
      <c r="P7" s="14">
        <f>(MOD(O7-M7,1))</f>
        <v>3.8368055555555558E-2</v>
      </c>
      <c r="Q7" s="17">
        <v>0.70877314814814818</v>
      </c>
      <c r="R7" s="14">
        <f>(MOD(Q7-O7,1))</f>
        <v>4.0833333333333388E-2</v>
      </c>
      <c r="S7" s="17">
        <v>0.74848379629629624</v>
      </c>
      <c r="T7" s="14">
        <f>(MOD(S7-Q7,1))</f>
        <v>3.9710648148148064E-2</v>
      </c>
      <c r="U7" s="17">
        <v>0.79016203703703702</v>
      </c>
      <c r="V7" s="14">
        <f>(MOD(U7-S7,1))</f>
        <v>4.167824074074078E-2</v>
      </c>
      <c r="W7" s="17">
        <v>0.83480324074074075</v>
      </c>
      <c r="X7" s="14">
        <f>(MOD(W7-U7,1))</f>
        <v>4.4641203703703725E-2</v>
      </c>
      <c r="Y7" s="17">
        <v>0.87967592592592592</v>
      </c>
      <c r="Z7" s="14">
        <f>(MOD(Y7-W7,1))</f>
        <v>4.4872685185185168E-2</v>
      </c>
      <c r="AA7" s="17"/>
      <c r="AB7" s="18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>
        <v>12</v>
      </c>
      <c r="AV7" s="19">
        <f>AU7*5.2</f>
        <v>62.400000000000006</v>
      </c>
      <c r="AW7" s="20">
        <f>SUM(D7+F7+H7+J7+L7+N7+P7+R7+T7+V7+X7+Z7+AB7)</f>
        <v>0.46300925925925923</v>
      </c>
      <c r="AX7" s="19">
        <f>AU7*1400</f>
        <v>16800</v>
      </c>
      <c r="AY7" s="20">
        <f>AVERAGE(F7,H7,J7,L7,N7,P7,R7,T7,V7,X7,Z7,AB7,D7)</f>
        <v>3.85841049382716E-2</v>
      </c>
    </row>
    <row r="8" spans="1:51" s="21" customFormat="1" ht="67" customHeight="1">
      <c r="A8" s="30" t="s">
        <v>105</v>
      </c>
      <c r="B8" s="80"/>
      <c r="C8" s="31" t="s">
        <v>281</v>
      </c>
      <c r="D8" s="31"/>
      <c r="E8" s="31" t="s">
        <v>285</v>
      </c>
      <c r="F8" s="31"/>
      <c r="G8" s="31" t="s">
        <v>283</v>
      </c>
      <c r="H8" s="31"/>
      <c r="I8" s="31" t="s">
        <v>284</v>
      </c>
      <c r="J8" s="31"/>
      <c r="K8" s="31" t="s">
        <v>281</v>
      </c>
      <c r="L8" s="31"/>
      <c r="M8" s="31" t="s">
        <v>285</v>
      </c>
      <c r="N8" s="31"/>
      <c r="O8" s="31" t="s">
        <v>283</v>
      </c>
      <c r="P8" s="31"/>
      <c r="Q8" s="31" t="s">
        <v>284</v>
      </c>
      <c r="R8" s="31"/>
      <c r="S8" s="31" t="s">
        <v>281</v>
      </c>
      <c r="T8" s="31"/>
      <c r="U8" s="31" t="s">
        <v>282</v>
      </c>
      <c r="V8" s="31"/>
      <c r="W8" s="31" t="s">
        <v>286</v>
      </c>
      <c r="X8" s="31"/>
      <c r="Y8" s="31" t="s">
        <v>284</v>
      </c>
      <c r="Z8" s="31"/>
      <c r="AA8" s="31"/>
      <c r="AB8" s="31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27" customFormat="1" ht="53" customHeight="1">
      <c r="A9" s="22" t="s">
        <v>195</v>
      </c>
      <c r="B9" s="75" t="s">
        <v>36</v>
      </c>
      <c r="C9" s="23">
        <v>0.45197916666666665</v>
      </c>
      <c r="D9" s="13">
        <v>3.4062500000000002E-2</v>
      </c>
      <c r="E9" s="23">
        <v>0.4848958333333333</v>
      </c>
      <c r="F9" s="13">
        <f>(MOD(E9-C9,1))</f>
        <v>3.291666666666665E-2</v>
      </c>
      <c r="G9" s="23">
        <v>0.52222222222222225</v>
      </c>
      <c r="H9" s="13">
        <f>(MOD(G9-E9,1))</f>
        <v>3.7326388888888951E-2</v>
      </c>
      <c r="I9" s="23">
        <v>0.55844907407407407</v>
      </c>
      <c r="J9" s="13">
        <f>(MOD(I9-G9,1))</f>
        <v>3.6226851851851816E-2</v>
      </c>
      <c r="K9" s="23">
        <v>0.59583333333333333</v>
      </c>
      <c r="L9" s="13">
        <f>(MOD(K9-I9,1))</f>
        <v>3.7384259259259256E-2</v>
      </c>
      <c r="M9" s="23">
        <v>0.63315972222222217</v>
      </c>
      <c r="N9" s="13">
        <f>(MOD(M9-K9,1))</f>
        <v>3.732638888888884E-2</v>
      </c>
      <c r="O9" s="23">
        <v>0.67361111111111116</v>
      </c>
      <c r="P9" s="13">
        <f>(MOD(O9-M9,1))</f>
        <v>4.0451388888888995E-2</v>
      </c>
      <c r="Q9" s="23">
        <v>0.71478009259259256</v>
      </c>
      <c r="R9" s="13">
        <f>(MOD(Q9-O9,1))</f>
        <v>4.1168981481481404E-2</v>
      </c>
      <c r="S9" s="23">
        <v>0.7543981481481481</v>
      </c>
      <c r="T9" s="13">
        <f>(MOD(S9-Q9,1))</f>
        <v>3.9618055555555531E-2</v>
      </c>
      <c r="U9" s="23">
        <v>0.79843750000000002</v>
      </c>
      <c r="V9" s="13">
        <f>(MOD(U9-S9,1))</f>
        <v>4.4039351851851927E-2</v>
      </c>
      <c r="W9" s="23">
        <v>0.84444444444444444</v>
      </c>
      <c r="X9" s="13">
        <f>(MOD(W9-U9,1))</f>
        <v>4.600694444444442E-2</v>
      </c>
      <c r="Y9" s="23"/>
      <c r="Z9" s="13"/>
      <c r="AA9" s="23"/>
      <c r="AB9" s="24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>
        <v>11</v>
      </c>
      <c r="AV9" s="25">
        <f>AU9*5.2</f>
        <v>57.2</v>
      </c>
      <c r="AW9" s="26">
        <f>SUM(D9+F9+H9+J9+L9+N9+P9+R9+T9+V9+X9+Z9+AB9)</f>
        <v>0.42652777777777778</v>
      </c>
      <c r="AX9" s="25">
        <f>AU9*1400</f>
        <v>15400</v>
      </c>
      <c r="AY9" s="26">
        <f>AVERAGE(F9,H9,J9,L9,N9,P9,R9,T9,V9,X9,Z9,AB9,D9)</f>
        <v>3.8775252525252525E-2</v>
      </c>
    </row>
    <row r="10" spans="1:51" s="27" customFormat="1" ht="67" customHeight="1">
      <c r="A10" s="28" t="s">
        <v>105</v>
      </c>
      <c r="B10" s="76"/>
      <c r="C10" s="32" t="s">
        <v>85</v>
      </c>
      <c r="D10" s="32"/>
      <c r="E10" s="32" t="s">
        <v>88</v>
      </c>
      <c r="F10" s="32"/>
      <c r="G10" s="32" t="s">
        <v>86</v>
      </c>
      <c r="H10" s="32"/>
      <c r="I10" s="32" t="s">
        <v>87</v>
      </c>
      <c r="J10" s="32"/>
      <c r="K10" s="32" t="s">
        <v>89</v>
      </c>
      <c r="L10" s="32"/>
      <c r="M10" s="32" t="s">
        <v>85</v>
      </c>
      <c r="N10" s="32"/>
      <c r="O10" s="32" t="s">
        <v>90</v>
      </c>
      <c r="P10" s="32"/>
      <c r="Q10" s="32" t="s">
        <v>89</v>
      </c>
      <c r="R10" s="32"/>
      <c r="S10" s="32" t="s">
        <v>85</v>
      </c>
      <c r="T10" s="32"/>
      <c r="U10" s="32" t="s">
        <v>91</v>
      </c>
      <c r="V10" s="32"/>
      <c r="W10" s="32" t="s">
        <v>86</v>
      </c>
      <c r="X10" s="32"/>
      <c r="Y10" s="32"/>
      <c r="Z10" s="32"/>
      <c r="AA10" s="32"/>
      <c r="AB10" s="32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s="21" customFormat="1" ht="55" customHeight="1">
      <c r="A11" s="16" t="s">
        <v>188</v>
      </c>
      <c r="B11" s="79" t="s">
        <v>28</v>
      </c>
      <c r="C11" s="17">
        <v>0.45368055555555559</v>
      </c>
      <c r="D11" s="18">
        <v>3.7013888888888888E-2</v>
      </c>
      <c r="E11" s="17">
        <v>0.51363425925925921</v>
      </c>
      <c r="F11" s="18">
        <f>(MOD(E11-C11,1))</f>
        <v>5.995370370370362E-2</v>
      </c>
      <c r="G11" s="17">
        <v>0.53149305555555559</v>
      </c>
      <c r="H11" s="18">
        <f>(MOD(G11-E11,1))</f>
        <v>1.7858796296296386E-2</v>
      </c>
      <c r="I11" s="17">
        <v>0.56807870370370372</v>
      </c>
      <c r="J11" s="18">
        <f>(MOD(I11-G11,1))</f>
        <v>3.6585648148148131E-2</v>
      </c>
      <c r="K11" s="17">
        <v>0.60666666666666669</v>
      </c>
      <c r="L11" s="18">
        <f>(MOD(K11-I11,1))</f>
        <v>3.8587962962962963E-2</v>
      </c>
      <c r="M11" s="17">
        <v>0.63859953703703709</v>
      </c>
      <c r="N11" s="18">
        <f>(MOD(M11-K11,1))</f>
        <v>3.1932870370370403E-2</v>
      </c>
      <c r="O11" s="17">
        <v>0.68490740740740741</v>
      </c>
      <c r="P11" s="18">
        <f>(MOD(O11-M11,1))</f>
        <v>4.6307870370370319E-2</v>
      </c>
      <c r="Q11" s="17">
        <v>0.7208564814814814</v>
      </c>
      <c r="R11" s="18">
        <f>(MOD(Q11-O11,1))</f>
        <v>3.5949074074073994E-2</v>
      </c>
      <c r="S11" s="17">
        <v>0.76127314814814817</v>
      </c>
      <c r="T11" s="18">
        <f>(MOD(S11-Q11,1))</f>
        <v>4.0416666666666767E-2</v>
      </c>
      <c r="U11" s="17">
        <v>0.79479166666666667</v>
      </c>
      <c r="V11" s="18">
        <f>(MOD(U11-S11,1))</f>
        <v>3.3518518518518503E-2</v>
      </c>
      <c r="W11" s="17">
        <v>0.84918981481481481</v>
      </c>
      <c r="X11" s="18">
        <f>(MOD(W11-U11,1))</f>
        <v>5.439814814814814E-2</v>
      </c>
      <c r="Y11" s="17"/>
      <c r="Z11" s="18"/>
      <c r="AA11" s="17"/>
      <c r="AB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>
        <v>11</v>
      </c>
      <c r="AV11" s="19">
        <f>AU11*5.2</f>
        <v>57.2</v>
      </c>
      <c r="AW11" s="20">
        <f>SUM(D11+F11+H11+J11+L11+N11+P11+R11+T11+V11+X11+Z11+AB11)</f>
        <v>0.43252314814814813</v>
      </c>
      <c r="AX11" s="19">
        <f>AU11*1400</f>
        <v>15400</v>
      </c>
      <c r="AY11" s="20">
        <f>AVERAGE(F11,H11,J11,L11,N11,P11,R11,T11,V11,X11,Z11,AB11,D11)</f>
        <v>3.9320286195286193E-2</v>
      </c>
    </row>
    <row r="12" spans="1:51" s="21" customFormat="1" ht="64" customHeight="1">
      <c r="A12" s="30" t="s">
        <v>105</v>
      </c>
      <c r="B12" s="80"/>
      <c r="C12" s="31" t="s">
        <v>145</v>
      </c>
      <c r="D12" s="31"/>
      <c r="E12" s="31" t="s">
        <v>146</v>
      </c>
      <c r="F12" s="31"/>
      <c r="G12" s="31" t="s">
        <v>147</v>
      </c>
      <c r="H12" s="31"/>
      <c r="I12" s="31" t="s">
        <v>148</v>
      </c>
      <c r="J12" s="31"/>
      <c r="K12" s="31" t="s">
        <v>149</v>
      </c>
      <c r="L12" s="31"/>
      <c r="M12" s="31" t="s">
        <v>253</v>
      </c>
      <c r="N12" s="31"/>
      <c r="O12" s="31" t="s">
        <v>147</v>
      </c>
      <c r="P12" s="31"/>
      <c r="Q12" s="31" t="s">
        <v>148</v>
      </c>
      <c r="R12" s="31"/>
      <c r="S12" s="31" t="s">
        <v>144</v>
      </c>
      <c r="T12" s="31"/>
      <c r="U12" s="31" t="s">
        <v>141</v>
      </c>
      <c r="V12" s="31"/>
      <c r="W12" s="31"/>
      <c r="X12" s="31"/>
      <c r="Y12" s="31"/>
      <c r="Z12" s="31"/>
      <c r="AA12" s="31"/>
      <c r="AB12" s="31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27" customFormat="1" ht="53" customHeight="1">
      <c r="A13" s="22" t="s">
        <v>192</v>
      </c>
      <c r="B13" s="75" t="s">
        <v>32</v>
      </c>
      <c r="C13" s="23">
        <v>0.45957175925925925</v>
      </c>
      <c r="D13" s="24">
        <v>4.2905092592592592E-2</v>
      </c>
      <c r="E13" s="23">
        <v>0.50694444444444442</v>
      </c>
      <c r="F13" s="24">
        <f>(MOD(E13-C13,1))</f>
        <v>4.737268518518517E-2</v>
      </c>
      <c r="G13" s="23">
        <v>0.54568287037037033</v>
      </c>
      <c r="H13" s="24">
        <f>(MOD(G13-E13,1))</f>
        <v>3.8738425925925912E-2</v>
      </c>
      <c r="I13" s="23">
        <v>0.58159722222222221</v>
      </c>
      <c r="J13" s="24">
        <f>(MOD(I13-G13,1))</f>
        <v>3.5914351851851878E-2</v>
      </c>
      <c r="K13" s="23">
        <v>0.62687499999999996</v>
      </c>
      <c r="L13" s="24">
        <f>(MOD(K13-I13,1))</f>
        <v>4.527777777777775E-2</v>
      </c>
      <c r="M13" s="23">
        <v>0.67118055555555556</v>
      </c>
      <c r="N13" s="24">
        <f>(MOD(M13-K13,1))</f>
        <v>4.4305555555555598E-2</v>
      </c>
      <c r="O13" s="23">
        <v>0.71087962962962958</v>
      </c>
      <c r="P13" s="24">
        <f>(MOD(O13-M13,1))</f>
        <v>3.9699074074074026E-2</v>
      </c>
      <c r="Q13" s="23">
        <v>0.74596064814814811</v>
      </c>
      <c r="R13" s="24">
        <f>(MOD(Q13-O13,1))</f>
        <v>3.5081018518518525E-2</v>
      </c>
      <c r="S13" s="23">
        <v>0.79951388888888886</v>
      </c>
      <c r="T13" s="24">
        <f>(MOD(S13-Q13,1))</f>
        <v>5.3553240740740748E-2</v>
      </c>
      <c r="U13" s="23">
        <v>0.85069444444444453</v>
      </c>
      <c r="V13" s="24">
        <f>(MOD(U13-S13,1))</f>
        <v>5.1180555555555673E-2</v>
      </c>
      <c r="W13" s="23">
        <v>0.89548611111111109</v>
      </c>
      <c r="X13" s="24">
        <f>(MOD(W13-U13,1))</f>
        <v>4.4791666666666563E-2</v>
      </c>
      <c r="Y13" s="23"/>
      <c r="Z13" s="24"/>
      <c r="AA13" s="23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>
        <v>11</v>
      </c>
      <c r="AV13" s="25">
        <f>AU13*5.2</f>
        <v>57.2</v>
      </c>
      <c r="AW13" s="26">
        <f>SUM(D13+F13+H13+J13+L13+N13+P13+R13+T13+V13+X13+Z13+AB13)</f>
        <v>0.47881944444444446</v>
      </c>
      <c r="AX13" s="25">
        <f>AU13*1400</f>
        <v>15400</v>
      </c>
      <c r="AY13" s="26">
        <f>AVERAGE(F13,H13,J13,L13,N13,P13,R13,T13,V13,X13,Z13,AB13,D13)</f>
        <v>4.3529040404040403E-2</v>
      </c>
    </row>
    <row r="14" spans="1:51" s="27" customFormat="1" ht="67" customHeight="1">
      <c r="A14" s="28" t="s">
        <v>105</v>
      </c>
      <c r="B14" s="75"/>
      <c r="C14" s="29" t="s">
        <v>272</v>
      </c>
      <c r="D14" s="29"/>
      <c r="E14" s="29" t="s">
        <v>273</v>
      </c>
      <c r="F14" s="29"/>
      <c r="G14" s="29" t="s">
        <v>274</v>
      </c>
      <c r="H14" s="29"/>
      <c r="I14" s="29" t="s">
        <v>275</v>
      </c>
      <c r="J14" s="29"/>
      <c r="K14" s="29" t="s">
        <v>272</v>
      </c>
      <c r="L14" s="29"/>
      <c r="M14" s="29" t="s">
        <v>276</v>
      </c>
      <c r="N14" s="29"/>
      <c r="O14" s="29" t="s">
        <v>277</v>
      </c>
      <c r="P14" s="29"/>
      <c r="Q14" s="29" t="s">
        <v>278</v>
      </c>
      <c r="R14" s="29"/>
      <c r="S14" s="29" t="s">
        <v>279</v>
      </c>
      <c r="T14" s="29"/>
      <c r="U14" s="29" t="s">
        <v>276</v>
      </c>
      <c r="V14" s="29"/>
      <c r="W14" s="29" t="s">
        <v>280</v>
      </c>
      <c r="X14" s="29"/>
      <c r="Y14" s="29"/>
      <c r="Z14" s="29"/>
      <c r="AA14" s="29"/>
      <c r="AB14" s="29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s="21" customFormat="1" ht="71" customHeight="1">
      <c r="A15" s="16" t="s">
        <v>186</v>
      </c>
      <c r="B15" s="79" t="s">
        <v>197</v>
      </c>
      <c r="C15" s="17">
        <v>0.4513888888888889</v>
      </c>
      <c r="D15" s="18">
        <v>3.4722222222222224E-2</v>
      </c>
      <c r="E15" s="17">
        <v>0.49140046296296297</v>
      </c>
      <c r="F15" s="18">
        <f>(MOD(E15-C15,1))</f>
        <v>4.0011574074074074E-2</v>
      </c>
      <c r="G15" s="17">
        <v>0.53523148148148147</v>
      </c>
      <c r="H15" s="18">
        <f>(MOD(G15-E15,1))</f>
        <v>4.3831018518518505E-2</v>
      </c>
      <c r="I15" s="17">
        <v>0.5822222222222222</v>
      </c>
      <c r="J15" s="18">
        <f>(MOD(I15-G15,1))</f>
        <v>4.6990740740740722E-2</v>
      </c>
      <c r="K15" s="17">
        <v>0.61896990740740743</v>
      </c>
      <c r="L15" s="18">
        <f>(MOD(K15-I15,1))</f>
        <v>3.674768518518523E-2</v>
      </c>
      <c r="M15" s="17">
        <v>0.65812499999999996</v>
      </c>
      <c r="N15" s="18">
        <f>(MOD(M15-K15,1))</f>
        <v>3.9155092592592533E-2</v>
      </c>
      <c r="O15" s="17">
        <v>0.7036458333333333</v>
      </c>
      <c r="P15" s="18">
        <f>(MOD(O15-M15,1))</f>
        <v>4.5520833333333344E-2</v>
      </c>
      <c r="Q15" s="17">
        <v>0.75818287037037047</v>
      </c>
      <c r="R15" s="18">
        <f>(MOD(Q15-O15,1))</f>
        <v>5.4537037037037162E-2</v>
      </c>
      <c r="S15" s="17">
        <v>0.80321759259259251</v>
      </c>
      <c r="T15" s="18">
        <f>(MOD(S15-Q15,1))</f>
        <v>4.5034722222222046E-2</v>
      </c>
      <c r="U15" s="17">
        <v>0.85144675925925928</v>
      </c>
      <c r="V15" s="18">
        <f>(MOD(U15-S15,1))</f>
        <v>4.8229166666666767E-2</v>
      </c>
      <c r="W15" s="17">
        <v>0.90296296296296286</v>
      </c>
      <c r="X15" s="18">
        <f>(MOD(W15-U15,1))</f>
        <v>5.1516203703703578E-2</v>
      </c>
      <c r="Y15" s="17"/>
      <c r="Z15" s="18"/>
      <c r="AA15" s="17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>
        <v>11</v>
      </c>
      <c r="AV15" s="19">
        <f>AU15*5.2</f>
        <v>57.2</v>
      </c>
      <c r="AW15" s="20">
        <f>SUM(D15+F15+H15+J15+L15+N15+P15+R15+T15+V15+X15+Z15+AB15)</f>
        <v>0.48629629629629617</v>
      </c>
      <c r="AX15" s="19">
        <f>AU15*1400</f>
        <v>15400</v>
      </c>
      <c r="AY15" s="20">
        <f>AVERAGE(F15,H15,J15,L15,N15,P15,R15,T15,V15,X15,Z15,AB15,D15)</f>
        <v>4.4208754208754197E-2</v>
      </c>
    </row>
    <row r="16" spans="1:51" s="21" customFormat="1" ht="53" customHeight="1">
      <c r="A16" s="30" t="s">
        <v>105</v>
      </c>
      <c r="B16" s="80"/>
      <c r="C16" s="31" t="s">
        <v>131</v>
      </c>
      <c r="D16" s="31"/>
      <c r="E16" s="31" t="s">
        <v>132</v>
      </c>
      <c r="F16" s="31"/>
      <c r="G16" s="31" t="s">
        <v>133</v>
      </c>
      <c r="H16" s="31"/>
      <c r="I16" s="31" t="s">
        <v>135</v>
      </c>
      <c r="J16" s="31"/>
      <c r="K16" s="31" t="s">
        <v>142</v>
      </c>
      <c r="L16" s="31"/>
      <c r="M16" s="31" t="s">
        <v>143</v>
      </c>
      <c r="N16" s="31"/>
      <c r="O16" s="31" t="s">
        <v>133</v>
      </c>
      <c r="P16" s="31"/>
      <c r="Q16" s="31" t="s">
        <v>135</v>
      </c>
      <c r="R16" s="31"/>
      <c r="S16" s="31" t="s">
        <v>142</v>
      </c>
      <c r="T16" s="31"/>
      <c r="U16" s="31" t="s">
        <v>143</v>
      </c>
      <c r="V16" s="31"/>
      <c r="W16" s="31" t="s">
        <v>143</v>
      </c>
      <c r="X16" s="31"/>
      <c r="Y16" s="31"/>
      <c r="Z16" s="31"/>
      <c r="AA16" s="31"/>
      <c r="AB16" s="3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27" customFormat="1" ht="80" customHeight="1">
      <c r="A17" s="22" t="s">
        <v>187</v>
      </c>
      <c r="B17" s="75" t="s">
        <v>0</v>
      </c>
      <c r="C17" s="23">
        <v>0.46305555555555555</v>
      </c>
      <c r="D17" s="13">
        <v>4.6388888888888889E-2</v>
      </c>
      <c r="E17" s="23">
        <v>0.50812500000000005</v>
      </c>
      <c r="F17" s="13">
        <f>(MOD(E17-C17,1))</f>
        <v>4.5069444444444495E-2</v>
      </c>
      <c r="G17" s="23">
        <v>0.54857638888888893</v>
      </c>
      <c r="H17" s="13">
        <f>(MOD(G17-E17,1))</f>
        <v>4.0451388888888884E-2</v>
      </c>
      <c r="I17" s="23">
        <v>0.58918981481481481</v>
      </c>
      <c r="J17" s="13">
        <f>(MOD(I17-G17,1))</f>
        <v>4.0613425925925872E-2</v>
      </c>
      <c r="K17" s="23">
        <v>0.63381944444444438</v>
      </c>
      <c r="L17" s="13">
        <f>(MOD(K17-I17,1))</f>
        <v>4.4629629629629575E-2</v>
      </c>
      <c r="M17" s="23">
        <v>0.67986111111111114</v>
      </c>
      <c r="N17" s="13">
        <f>(MOD(M17-K17,1))</f>
        <v>4.6041666666666758E-2</v>
      </c>
      <c r="O17" s="23">
        <v>0.72175925925925932</v>
      </c>
      <c r="P17" s="13">
        <f>(MOD(O17-M17,1))</f>
        <v>4.1898148148148184E-2</v>
      </c>
      <c r="Q17" s="23">
        <v>0.76916666666666667</v>
      </c>
      <c r="R17" s="13">
        <f>(MOD(Q17-O17,1))</f>
        <v>4.7407407407407343E-2</v>
      </c>
      <c r="S17" s="23">
        <v>0.81239583333333332</v>
      </c>
      <c r="T17" s="13">
        <f>(MOD(S17-Q17,1))</f>
        <v>4.3229166666666652E-2</v>
      </c>
      <c r="U17" s="23">
        <v>0.86319444444444438</v>
      </c>
      <c r="V17" s="13">
        <f>(MOD(U17-S17,1))</f>
        <v>5.0798611111111058E-2</v>
      </c>
      <c r="W17" s="23">
        <v>0.91408564814814808</v>
      </c>
      <c r="X17" s="13">
        <f>(MOD(W17-U17,1))</f>
        <v>5.0891203703703702E-2</v>
      </c>
      <c r="Y17" s="23"/>
      <c r="Z17" s="24"/>
      <c r="AA17" s="23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>
        <v>11</v>
      </c>
      <c r="AV17" s="25">
        <f>AU17*5.2</f>
        <v>57.2</v>
      </c>
      <c r="AW17" s="26">
        <f>SUM(D17+F17+H17+J17+L17+N17+P17+R17+T17+V17+X17+Z17+AB17)</f>
        <v>0.49741898148148145</v>
      </c>
      <c r="AX17" s="25">
        <f>AU17*1400</f>
        <v>15400</v>
      </c>
      <c r="AY17" s="26">
        <f>AVERAGE(F17,H17,J17,L17,N17,P17,R17,T17,V17,X17,Z17,AB17,D17)</f>
        <v>4.5219907407407396E-2</v>
      </c>
    </row>
    <row r="18" spans="1:51" s="27" customFormat="1" ht="86" customHeight="1">
      <c r="A18" s="28" t="s">
        <v>136</v>
      </c>
      <c r="B18" s="75"/>
      <c r="C18" s="29" t="s">
        <v>137</v>
      </c>
      <c r="D18" s="29"/>
      <c r="E18" s="29" t="s">
        <v>138</v>
      </c>
      <c r="F18" s="29"/>
      <c r="G18" s="29" t="s">
        <v>139</v>
      </c>
      <c r="H18" s="29"/>
      <c r="I18" s="29" t="s">
        <v>140</v>
      </c>
      <c r="J18" s="29"/>
      <c r="K18" s="29" t="s">
        <v>137</v>
      </c>
      <c r="L18" s="29"/>
      <c r="M18" s="29" t="s">
        <v>138</v>
      </c>
      <c r="N18" s="29"/>
      <c r="O18" s="29" t="s">
        <v>139</v>
      </c>
      <c r="P18" s="29"/>
      <c r="Q18" s="29" t="s">
        <v>140</v>
      </c>
      <c r="R18" s="29"/>
      <c r="S18" s="29" t="s">
        <v>137</v>
      </c>
      <c r="T18" s="29"/>
      <c r="U18" s="29" t="s">
        <v>138</v>
      </c>
      <c r="V18" s="29"/>
      <c r="W18" s="29" t="s">
        <v>141</v>
      </c>
      <c r="X18" s="29"/>
      <c r="Y18" s="29"/>
      <c r="Z18" s="29"/>
      <c r="AA18" s="29"/>
      <c r="AB18" s="29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37" customFormat="1" ht="64" customHeight="1">
      <c r="A19" s="34" t="s">
        <v>185</v>
      </c>
      <c r="B19" s="81" t="s">
        <v>196</v>
      </c>
      <c r="C19" s="15">
        <v>0.45300925925925922</v>
      </c>
      <c r="D19" s="14">
        <v>3.6342592592592593E-2</v>
      </c>
      <c r="E19" s="15">
        <v>0.49722222222222223</v>
      </c>
      <c r="F19" s="14">
        <f>(MOD(E19-C19,1))</f>
        <v>4.4212962962963009E-2</v>
      </c>
      <c r="G19" s="15">
        <v>0.52872685185185186</v>
      </c>
      <c r="H19" s="14">
        <f>(MOD(G19-E19,1))</f>
        <v>3.1504629629629632E-2</v>
      </c>
      <c r="I19" s="15">
        <v>0.56795138888888885</v>
      </c>
      <c r="J19" s="14">
        <f>(MOD(I19-G19,1))</f>
        <v>3.9224537037036988E-2</v>
      </c>
      <c r="K19" s="15">
        <v>0.60451388888888891</v>
      </c>
      <c r="L19" s="14">
        <f>(MOD(K19-I19,1))</f>
        <v>3.6562500000000053E-2</v>
      </c>
      <c r="M19" s="15">
        <v>0.65084490740740741</v>
      </c>
      <c r="N19" s="14">
        <f>(MOD(M19-K19,1))</f>
        <v>4.6331018518518507E-2</v>
      </c>
      <c r="O19" s="15">
        <v>0.68473379629629638</v>
      </c>
      <c r="P19" s="14">
        <f>(MOD(O19-M19,1))</f>
        <v>3.3888888888888968E-2</v>
      </c>
      <c r="Q19" s="15">
        <v>0.72863425925925929</v>
      </c>
      <c r="R19" s="14">
        <f>(MOD(Q19-O19,1))</f>
        <v>4.3900462962962905E-2</v>
      </c>
      <c r="S19" s="15">
        <v>0.77331018518518524</v>
      </c>
      <c r="T19" s="14">
        <f>(MOD(S19-Q19,1))</f>
        <v>4.4675925925925952E-2</v>
      </c>
      <c r="U19" s="15">
        <v>0.81708333333333327</v>
      </c>
      <c r="V19" s="14">
        <f>(MOD(U19-S19,1))</f>
        <v>4.3773148148148033E-2</v>
      </c>
      <c r="W19" s="15"/>
      <c r="X19" s="14"/>
      <c r="Y19" s="15"/>
      <c r="Z19" s="14"/>
      <c r="AA19" s="15"/>
      <c r="AB19" s="14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>
        <v>10</v>
      </c>
      <c r="AV19" s="35">
        <f>AU19*5.2</f>
        <v>52</v>
      </c>
      <c r="AW19" s="36">
        <f>SUM(D19+F19+H19+J19+L19+N19+P19+R19+T19+V19+X19+Z19+AB19)</f>
        <v>0.40041666666666664</v>
      </c>
      <c r="AX19" s="35">
        <f>AU19*1400</f>
        <v>14000</v>
      </c>
      <c r="AY19" s="36">
        <f>AVERAGE(F19,H19,J19,L19,N19,P19,R19,T19,V19,X19,Z19,AB19,D19)</f>
        <v>4.0041666666666663E-2</v>
      </c>
    </row>
    <row r="20" spans="1:51" s="37" customFormat="1" ht="53" customHeight="1">
      <c r="A20" s="38" t="s">
        <v>124</v>
      </c>
      <c r="B20" s="82"/>
      <c r="C20" s="39" t="s">
        <v>129</v>
      </c>
      <c r="D20" s="39"/>
      <c r="E20" s="39" t="s">
        <v>126</v>
      </c>
      <c r="F20" s="39"/>
      <c r="G20" s="39" t="s">
        <v>127</v>
      </c>
      <c r="H20" s="39"/>
      <c r="I20" s="39" t="s">
        <v>128</v>
      </c>
      <c r="J20" s="39"/>
      <c r="K20" s="39" t="s">
        <v>130</v>
      </c>
      <c r="L20" s="39"/>
      <c r="M20" s="39" t="s">
        <v>126</v>
      </c>
      <c r="N20" s="39"/>
      <c r="O20" s="39" t="s">
        <v>127</v>
      </c>
      <c r="P20" s="39"/>
      <c r="Q20" s="39" t="s">
        <v>127</v>
      </c>
      <c r="R20" s="39"/>
      <c r="S20" s="39" t="s">
        <v>128</v>
      </c>
      <c r="T20" s="39"/>
      <c r="U20" s="39" t="s">
        <v>130</v>
      </c>
      <c r="V20" s="39"/>
      <c r="W20" s="39"/>
      <c r="X20" s="39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s="27" customFormat="1" ht="40" customHeight="1">
      <c r="A21" s="22" t="s">
        <v>190</v>
      </c>
      <c r="B21" s="75" t="s">
        <v>30</v>
      </c>
      <c r="C21" s="23">
        <v>0.45821759259259259</v>
      </c>
      <c r="D21" s="24">
        <v>4.0972222222222222E-2</v>
      </c>
      <c r="E21" s="23">
        <v>0.49652777777777773</v>
      </c>
      <c r="F21" s="24">
        <f>(MOD(E21-C21,1))</f>
        <v>3.8310185185185142E-2</v>
      </c>
      <c r="G21" s="23">
        <v>0.54608796296296302</v>
      </c>
      <c r="H21" s="24">
        <f>(MOD(G21-E21,1))</f>
        <v>4.956018518518529E-2</v>
      </c>
      <c r="I21" s="23">
        <v>0.58490740740740743</v>
      </c>
      <c r="J21" s="24">
        <f>(MOD(I21-G21,1))</f>
        <v>3.8819444444444406E-2</v>
      </c>
      <c r="K21" s="23">
        <v>0.62928240740740737</v>
      </c>
      <c r="L21" s="24">
        <f>(MOD(K21-I21,1))</f>
        <v>4.4374999999999942E-2</v>
      </c>
      <c r="M21" s="23">
        <v>0.66979166666666667</v>
      </c>
      <c r="N21" s="24">
        <f>(MOD(M21-K21,1))</f>
        <v>4.05092592592593E-2</v>
      </c>
      <c r="O21" s="23">
        <v>0.71928240740740745</v>
      </c>
      <c r="P21" s="24">
        <f>(MOD(O21-M21,1))</f>
        <v>4.949074074074078E-2</v>
      </c>
      <c r="Q21" s="23">
        <v>0.76643518518518527</v>
      </c>
      <c r="R21" s="24">
        <f>(MOD(Q21-O21,1))</f>
        <v>4.7152777777777821E-2</v>
      </c>
      <c r="S21" s="23">
        <v>0.81458333333333333</v>
      </c>
      <c r="T21" s="24">
        <f>(MOD(S21-Q21,1))</f>
        <v>4.8148148148148051E-2</v>
      </c>
      <c r="U21" s="23">
        <v>0.85868055555555556</v>
      </c>
      <c r="V21" s="24">
        <f>(MOD(U21-S21,1))</f>
        <v>4.4097222222222232E-2</v>
      </c>
      <c r="W21" s="23"/>
      <c r="X21" s="24"/>
      <c r="Y21" s="23"/>
      <c r="Z21" s="24"/>
      <c r="AA21" s="23"/>
      <c r="AB21" s="24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>
        <v>10</v>
      </c>
      <c r="AV21" s="25">
        <f>AU21*5.2</f>
        <v>52</v>
      </c>
      <c r="AW21" s="26">
        <f>SUM(D21+F21+H21+J21+L21+N21+P21+R21+T21+V21+X21+Z21+AB21)</f>
        <v>0.44143518518518521</v>
      </c>
      <c r="AX21" s="25">
        <f>AU21*1400</f>
        <v>14000</v>
      </c>
      <c r="AY21" s="26">
        <f>AVERAGE(F21,H21,J21,L21,N21,P21,R21,T21,V21,X21,Z21,AB21,D21)</f>
        <v>4.4143518518518519E-2</v>
      </c>
    </row>
    <row r="22" spans="1:51" s="27" customFormat="1" ht="41" customHeight="1">
      <c r="A22" s="28" t="s">
        <v>105</v>
      </c>
      <c r="B22" s="76"/>
      <c r="C22" s="32" t="s">
        <v>254</v>
      </c>
      <c r="D22" s="32"/>
      <c r="E22" s="32" t="s">
        <v>255</v>
      </c>
      <c r="F22" s="32"/>
      <c r="G22" s="32" t="s">
        <v>257</v>
      </c>
      <c r="H22" s="32"/>
      <c r="I22" s="32" t="s">
        <v>125</v>
      </c>
      <c r="J22" s="32"/>
      <c r="K22" s="32" t="s">
        <v>258</v>
      </c>
      <c r="L22" s="32"/>
      <c r="M22" s="32" t="s">
        <v>259</v>
      </c>
      <c r="N22" s="32"/>
      <c r="O22" s="32" t="s">
        <v>260</v>
      </c>
      <c r="P22" s="32"/>
      <c r="Q22" s="32" t="s">
        <v>261</v>
      </c>
      <c r="R22" s="32"/>
      <c r="S22" s="32" t="s">
        <v>262</v>
      </c>
      <c r="T22" s="32"/>
      <c r="U22" s="32" t="s">
        <v>263</v>
      </c>
      <c r="V22" s="32"/>
      <c r="W22" s="25"/>
      <c r="X22" s="32"/>
      <c r="Y22" s="32"/>
      <c r="Z22" s="32"/>
      <c r="AA22" s="32"/>
      <c r="AB22" s="32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21" customFormat="1" ht="53" customHeight="1">
      <c r="A23" s="16" t="s">
        <v>194</v>
      </c>
      <c r="B23" s="79" t="s">
        <v>34</v>
      </c>
      <c r="C23" s="17">
        <v>0.4598842592592593</v>
      </c>
      <c r="D23" s="18">
        <v>4.3217592592592592E-2</v>
      </c>
      <c r="E23" s="17">
        <v>0.50306712962962963</v>
      </c>
      <c r="F23" s="18">
        <f>(MOD(E23-C23,1))</f>
        <v>4.318287037037033E-2</v>
      </c>
      <c r="G23" s="17">
        <v>0.54829861111111111</v>
      </c>
      <c r="H23" s="18">
        <f>(MOD(G23-E23,1))</f>
        <v>4.5231481481481484E-2</v>
      </c>
      <c r="I23" s="17">
        <v>0.59056712962962965</v>
      </c>
      <c r="J23" s="18">
        <f>(MOD(I23-G23,1))</f>
        <v>4.2268518518518539E-2</v>
      </c>
      <c r="K23" s="17">
        <v>0.6409259259259259</v>
      </c>
      <c r="L23" s="18">
        <f>(MOD(K23-I23,1))</f>
        <v>5.0358796296296249E-2</v>
      </c>
      <c r="M23" s="17">
        <v>0.69336805555555558</v>
      </c>
      <c r="N23" s="18">
        <f>(MOD(M23-K23,1))</f>
        <v>5.2442129629629686E-2</v>
      </c>
      <c r="O23" s="17">
        <v>0.7371875</v>
      </c>
      <c r="P23" s="18">
        <f>(MOD(O23-M23,1))</f>
        <v>4.3819444444444411E-2</v>
      </c>
      <c r="Q23" s="17">
        <v>0.79418981481481488</v>
      </c>
      <c r="R23" s="18">
        <f>(MOD(Q23-O23,1))</f>
        <v>5.7002314814814881E-2</v>
      </c>
      <c r="S23" s="17">
        <v>0.85138888888888886</v>
      </c>
      <c r="T23" s="18">
        <f>(MOD(S23-Q23,1))</f>
        <v>5.7199074074073986E-2</v>
      </c>
      <c r="U23" s="17"/>
      <c r="V23" s="18"/>
      <c r="W23" s="17"/>
      <c r="X23" s="18"/>
      <c r="Y23" s="17"/>
      <c r="Z23" s="18"/>
      <c r="AA23" s="17"/>
      <c r="AB23" s="18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>
        <v>9</v>
      </c>
      <c r="AV23" s="19">
        <f>AU23*5.2</f>
        <v>46.800000000000004</v>
      </c>
      <c r="AW23" s="20">
        <f>SUM(D23+F23+H23+J23+L23+N23+P23+R23+T23+V23+X23+Z23+AB23)</f>
        <v>0.43472222222222212</v>
      </c>
      <c r="AX23" s="19">
        <f>AU23*1400</f>
        <v>12600</v>
      </c>
      <c r="AY23" s="20">
        <f>AVERAGE(F23,H23,J23,L23,N23,P23,R23,T23,V23,X23,Z23,AB23,D23)</f>
        <v>4.8302469135802467E-2</v>
      </c>
    </row>
    <row r="24" spans="1:51" s="21" customFormat="1" ht="67" customHeight="1">
      <c r="A24" s="30" t="s">
        <v>105</v>
      </c>
      <c r="B24" s="80"/>
      <c r="C24" s="31" t="s">
        <v>287</v>
      </c>
      <c r="D24" s="31"/>
      <c r="E24" s="31" t="s">
        <v>134</v>
      </c>
      <c r="F24" s="31"/>
      <c r="G24" s="31" t="s">
        <v>288</v>
      </c>
      <c r="H24" s="31"/>
      <c r="I24" s="31" t="s">
        <v>289</v>
      </c>
      <c r="J24" s="31"/>
      <c r="K24" s="31" t="s">
        <v>287</v>
      </c>
      <c r="L24" s="31"/>
      <c r="M24" s="31" t="s">
        <v>134</v>
      </c>
      <c r="N24" s="31"/>
      <c r="O24" s="31" t="s">
        <v>288</v>
      </c>
      <c r="P24" s="31"/>
      <c r="Q24" s="31" t="s">
        <v>289</v>
      </c>
      <c r="R24" s="31"/>
      <c r="S24" s="31" t="s">
        <v>288</v>
      </c>
      <c r="T24" s="31"/>
      <c r="U24" s="31"/>
      <c r="V24" s="31"/>
      <c r="W24" s="31"/>
      <c r="X24" s="31"/>
      <c r="Y24" s="31"/>
      <c r="Z24" s="31"/>
      <c r="AA24" s="31"/>
      <c r="AB24" s="3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27" customFormat="1" ht="69" customHeight="1">
      <c r="A25" s="22" t="s">
        <v>191</v>
      </c>
      <c r="B25" s="47" t="s">
        <v>31</v>
      </c>
      <c r="C25" s="23">
        <v>0.46585648148148145</v>
      </c>
      <c r="D25" s="13">
        <v>4.9189814814814818E-2</v>
      </c>
      <c r="E25" s="23">
        <v>0.51236111111111116</v>
      </c>
      <c r="F25" s="13">
        <f>(MOD(E25-C25,1))</f>
        <v>4.6504629629629701E-2</v>
      </c>
      <c r="G25" s="23">
        <v>0.5664583333333334</v>
      </c>
      <c r="H25" s="13">
        <f>(MOD(G25-E25,1))</f>
        <v>5.4097222222222241E-2</v>
      </c>
      <c r="I25" s="23">
        <v>0.61002314814814818</v>
      </c>
      <c r="J25" s="13">
        <f>(MOD(I25-G25,1))</f>
        <v>4.3564814814814778E-2</v>
      </c>
      <c r="K25" s="23">
        <v>0.66114583333333332</v>
      </c>
      <c r="L25" s="13">
        <f>(MOD(K25-I25,1))</f>
        <v>5.1122685185185146E-2</v>
      </c>
      <c r="M25" s="23">
        <v>0.70726851851851846</v>
      </c>
      <c r="N25" s="13">
        <f>(MOD(M25-K25,1))</f>
        <v>4.6122685185185142E-2</v>
      </c>
      <c r="O25" s="23">
        <v>0.76724537037037033</v>
      </c>
      <c r="P25" s="13">
        <f>(MOD(O25-M25,1))</f>
        <v>5.9976851851851865E-2</v>
      </c>
      <c r="Q25" s="23">
        <v>0.81562499999999993</v>
      </c>
      <c r="R25" s="13">
        <f>(MOD(Q25-O25,1))</f>
        <v>4.8379629629629606E-2</v>
      </c>
      <c r="S25" s="23">
        <v>0.8837962962962963</v>
      </c>
      <c r="T25" s="13">
        <f>(MOD(S25-Q25,1))</f>
        <v>6.8171296296296369E-2</v>
      </c>
      <c r="U25" s="23"/>
      <c r="V25" s="13"/>
      <c r="W25" s="23"/>
      <c r="X25" s="13"/>
      <c r="Y25" s="23"/>
      <c r="Z25" s="24"/>
      <c r="AA25" s="23"/>
      <c r="AB25" s="24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>
        <v>9</v>
      </c>
      <c r="AV25" s="25">
        <f>AU25*5.2</f>
        <v>46.800000000000004</v>
      </c>
      <c r="AW25" s="26">
        <f>SUM(D25+F25+H25+J25+L25+N25+P25+R25+T25+V25+X25+Z25+AB25)</f>
        <v>0.46712962962962967</v>
      </c>
      <c r="AX25" s="25">
        <f>AU25*1400</f>
        <v>12600</v>
      </c>
      <c r="AY25" s="26">
        <f>AVERAGE(F25,H25,J25,L25,N25,P25,R25,T25,V25,X25,Z25,AB25,D25)</f>
        <v>5.1903292181069961E-2</v>
      </c>
    </row>
    <row r="26" spans="1:51" s="27" customFormat="1" ht="57" customHeight="1">
      <c r="A26" s="28" t="s">
        <v>264</v>
      </c>
      <c r="B26" s="48"/>
      <c r="C26" s="23" t="s">
        <v>265</v>
      </c>
      <c r="D26" s="24"/>
      <c r="E26" s="23" t="s">
        <v>266</v>
      </c>
      <c r="F26" s="24"/>
      <c r="G26" s="23" t="s">
        <v>267</v>
      </c>
      <c r="H26" s="24"/>
      <c r="I26" s="23" t="s">
        <v>268</v>
      </c>
      <c r="J26" s="24"/>
      <c r="K26" s="23" t="s">
        <v>269</v>
      </c>
      <c r="L26" s="24"/>
      <c r="M26" s="23" t="s">
        <v>270</v>
      </c>
      <c r="N26" s="24"/>
      <c r="O26" s="23" t="s">
        <v>267</v>
      </c>
      <c r="P26" s="24"/>
      <c r="Q26" s="23" t="s">
        <v>271</v>
      </c>
      <c r="R26" s="24"/>
      <c r="S26" s="23" t="s">
        <v>269</v>
      </c>
      <c r="T26" s="24"/>
      <c r="U26" s="23"/>
      <c r="V26" s="24"/>
      <c r="W26" s="23"/>
      <c r="X26" s="24"/>
      <c r="Y26" s="23"/>
      <c r="Z26" s="24"/>
      <c r="AA26" s="23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6"/>
      <c r="AX26" s="25"/>
      <c r="AY26" s="25"/>
    </row>
    <row r="27" spans="1:51" s="21" customFormat="1" ht="38" customHeight="1">
      <c r="A27" s="16" t="s">
        <v>189</v>
      </c>
      <c r="B27" s="79" t="s">
        <v>29</v>
      </c>
      <c r="C27" s="17">
        <v>0.46875</v>
      </c>
      <c r="D27" s="18">
        <v>5.2083333333333336E-2</v>
      </c>
      <c r="E27" s="17">
        <v>0.52656249999999993</v>
      </c>
      <c r="F27" s="18">
        <f>(MOD(E27-C27,1))</f>
        <v>5.7812499999999933E-2</v>
      </c>
      <c r="G27" s="17">
        <v>0.56076388888888895</v>
      </c>
      <c r="H27" s="18">
        <f>(MOD(G27-E27,1))</f>
        <v>3.4201388888889017E-2</v>
      </c>
      <c r="I27" s="17">
        <v>0.61585648148148142</v>
      </c>
      <c r="J27" s="18">
        <f>(MOD(I27-G27,1))</f>
        <v>5.5092592592592471E-2</v>
      </c>
      <c r="K27" s="17">
        <v>0.67170138888888886</v>
      </c>
      <c r="L27" s="18">
        <f>(MOD(K27-I27,1))</f>
        <v>5.584490740740744E-2</v>
      </c>
      <c r="M27" s="17">
        <v>0.7195138888888889</v>
      </c>
      <c r="N27" s="18">
        <f>(MOD(M27-K27,1))</f>
        <v>4.7812500000000036E-2</v>
      </c>
      <c r="O27" s="17">
        <v>0.76953703703703702</v>
      </c>
      <c r="P27" s="18">
        <f>(MOD(O27-M27,1))</f>
        <v>5.0023148148148122E-2</v>
      </c>
      <c r="Q27" s="17">
        <v>0.83409722222222227</v>
      </c>
      <c r="R27" s="18">
        <f>(MOD(Q27-O27,1))</f>
        <v>6.4560185185185248E-2</v>
      </c>
      <c r="S27" s="17">
        <v>0.89229166666666659</v>
      </c>
      <c r="T27" s="18">
        <f>(MOD(S27-Q27,1))</f>
        <v>5.8194444444444327E-2</v>
      </c>
      <c r="U27" s="17"/>
      <c r="V27" s="18"/>
      <c r="W27" s="17"/>
      <c r="X27" s="18"/>
      <c r="Y27" s="17"/>
      <c r="Z27" s="18"/>
      <c r="AA27" s="17"/>
      <c r="AB27" s="18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>
        <v>9</v>
      </c>
      <c r="AV27" s="19">
        <f>AU27*5.2</f>
        <v>46.800000000000004</v>
      </c>
      <c r="AW27" s="20">
        <f>SUM(D27+F27+H27+J27+L27+N27+P27+R27+T27+V27+X27+Z27+AB27)</f>
        <v>0.47562499999999996</v>
      </c>
      <c r="AX27" s="19">
        <f>AU27*1400</f>
        <v>12600</v>
      </c>
      <c r="AY27" s="20">
        <f>AVERAGE(F27,H27,J27,L27,N27,P27,R27,T27,V27,X27,Z27,AB27,D27)</f>
        <v>5.2847222222222212E-2</v>
      </c>
    </row>
    <row r="28" spans="1:51" s="21" customFormat="1" ht="44" customHeight="1">
      <c r="A28" s="30" t="s">
        <v>105</v>
      </c>
      <c r="B28" s="80"/>
      <c r="C28" s="31" t="s">
        <v>93</v>
      </c>
      <c r="D28" s="31"/>
      <c r="E28" s="31" t="s">
        <v>95</v>
      </c>
      <c r="F28" s="31"/>
      <c r="G28" s="31" t="s">
        <v>94</v>
      </c>
      <c r="H28" s="31"/>
      <c r="I28" s="31" t="s">
        <v>96</v>
      </c>
      <c r="J28" s="31"/>
      <c r="K28" s="31" t="s">
        <v>97</v>
      </c>
      <c r="L28" s="31"/>
      <c r="M28" s="31" t="s">
        <v>211</v>
      </c>
      <c r="N28" s="31"/>
      <c r="O28" s="31" t="s">
        <v>94</v>
      </c>
      <c r="P28" s="31"/>
      <c r="Q28" s="31" t="s">
        <v>212</v>
      </c>
      <c r="R28" s="31"/>
      <c r="S28" s="31" t="s">
        <v>213</v>
      </c>
      <c r="T28" s="31"/>
      <c r="U28" s="31"/>
      <c r="V28" s="31"/>
      <c r="W28" s="31"/>
      <c r="X28" s="31"/>
      <c r="Y28" s="31"/>
      <c r="Z28" s="31"/>
      <c r="AA28" s="31"/>
      <c r="AB28" s="3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27" customFormat="1" ht="38" customHeight="1">
      <c r="A29" s="22" t="s">
        <v>222</v>
      </c>
      <c r="B29" s="75" t="s">
        <v>224</v>
      </c>
      <c r="C29" s="23">
        <v>5.4398148148148149E-3</v>
      </c>
      <c r="D29" s="24">
        <v>9.375E-2</v>
      </c>
      <c r="E29" s="23">
        <v>0.55277777777777781</v>
      </c>
      <c r="F29" s="24">
        <f>(MOD(E29-C29,1))</f>
        <v>0.547337962962963</v>
      </c>
      <c r="G29" s="23">
        <v>0.61111111111111105</v>
      </c>
      <c r="H29" s="24">
        <f>(MOD(G29-E29,1))</f>
        <v>5.8333333333333237E-2</v>
      </c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>
        <v>3</v>
      </c>
      <c r="AV29" s="25">
        <f>AU29*5.2</f>
        <v>15.600000000000001</v>
      </c>
      <c r="AW29" s="26">
        <f>SUM(D29+F29+H29+J29+L29+N29+P29+R29+T29+V29+X29+Z29+AB29)</f>
        <v>0.69942129629629624</v>
      </c>
      <c r="AX29" s="25">
        <f>AU29*1400</f>
        <v>4200</v>
      </c>
      <c r="AY29" s="26">
        <f>AVERAGE(F29,H29,J29,L29,N29,P29,R29,T29,V29,X29,Z29,AB29,D29)</f>
        <v>0.23314043209876542</v>
      </c>
    </row>
    <row r="30" spans="1:51" s="27" customFormat="1" ht="44" customHeight="1">
      <c r="A30" s="28" t="s">
        <v>105</v>
      </c>
      <c r="B30" s="76"/>
      <c r="C30" s="32" t="s">
        <v>133</v>
      </c>
      <c r="D30" s="32"/>
      <c r="E30" s="32" t="s">
        <v>282</v>
      </c>
      <c r="F30" s="32"/>
      <c r="G30" s="32" t="s">
        <v>223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>
      <c r="A31" s="4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10"/>
      <c r="AO31" s="10"/>
      <c r="AP31" s="10"/>
      <c r="AQ31" s="50"/>
      <c r="AR31" s="50"/>
      <c r="AS31" s="10"/>
      <c r="AT31" s="10"/>
      <c r="AU31" s="10"/>
      <c r="AV31" s="10"/>
      <c r="AW31" s="10"/>
      <c r="AX31" s="10"/>
      <c r="AY31" s="10"/>
    </row>
    <row r="32" spans="1:51" s="40" customFormat="1">
      <c r="A32" s="77" t="s">
        <v>226</v>
      </c>
      <c r="B32" s="7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1:51" s="21" customFormat="1" ht="38" customHeight="1">
      <c r="A33" s="16" t="s">
        <v>227</v>
      </c>
      <c r="B33" s="79" t="s">
        <v>228</v>
      </c>
      <c r="C33" s="17">
        <v>0.47569444444444442</v>
      </c>
      <c r="D33" s="18">
        <v>5.9027777777777783E-2</v>
      </c>
      <c r="E33" s="17">
        <v>0.53361111111111115</v>
      </c>
      <c r="F33" s="18">
        <f>(MOD(E33-C33,1))</f>
        <v>5.7916666666666727E-2</v>
      </c>
      <c r="G33" s="17">
        <v>0.63984953703703706</v>
      </c>
      <c r="H33" s="18">
        <f>(MOD(G33-E33,1))</f>
        <v>0.10623842592592592</v>
      </c>
      <c r="I33" s="17">
        <v>0.71331018518518519</v>
      </c>
      <c r="J33" s="18">
        <f>(MOD(I33-G33,1))</f>
        <v>7.3460648148148122E-2</v>
      </c>
      <c r="K33" s="17">
        <v>0.81099537037037039</v>
      </c>
      <c r="L33" s="18">
        <f>(MOD(K33-I33,1))</f>
        <v>9.7685185185185208E-2</v>
      </c>
      <c r="M33" s="17">
        <v>0.89165509259259268</v>
      </c>
      <c r="N33" s="18">
        <f>(MOD(M33-K33,1))</f>
        <v>8.0659722222222285E-2</v>
      </c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>
        <v>6</v>
      </c>
      <c r="AV33" s="19">
        <f>AU33*5.2</f>
        <v>31.200000000000003</v>
      </c>
      <c r="AW33" s="20">
        <f>SUM(D33+F33+H33+J33+L33+N33+P33+R33+T33+V33+X33+Z33+AB33)</f>
        <v>0.47498842592592605</v>
      </c>
      <c r="AX33" s="19">
        <f>AU33*1400</f>
        <v>8400</v>
      </c>
      <c r="AY33" s="20">
        <f>AVERAGE(F33,H33,J33,L33,N33,P33,R33,T33,V33,X33,Z33,AB33,D33)</f>
        <v>7.9164737654321013E-2</v>
      </c>
    </row>
    <row r="34" spans="1:51" s="21" customFormat="1" ht="44" customHeight="1">
      <c r="A34" s="30" t="s">
        <v>105</v>
      </c>
      <c r="B34" s="80"/>
      <c r="C34" s="31" t="s">
        <v>229</v>
      </c>
      <c r="D34" s="31"/>
      <c r="E34" s="31" t="s">
        <v>230</v>
      </c>
      <c r="F34" s="31"/>
      <c r="G34" s="31" t="s">
        <v>231</v>
      </c>
      <c r="H34" s="31"/>
      <c r="I34" s="31" t="s">
        <v>232</v>
      </c>
      <c r="J34" s="31"/>
      <c r="K34" s="31" t="s">
        <v>233</v>
      </c>
      <c r="L34" s="31"/>
      <c r="M34" s="31" t="s">
        <v>234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>
      <c r="A35" s="4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10"/>
      <c r="AO35" s="10"/>
      <c r="AP35" s="10"/>
      <c r="AQ35" s="50"/>
      <c r="AR35" s="50"/>
      <c r="AS35" s="10"/>
      <c r="AT35" s="10"/>
      <c r="AU35" s="10"/>
      <c r="AV35" s="10"/>
      <c r="AW35" s="10"/>
      <c r="AX35" s="10"/>
      <c r="AY35" s="10"/>
    </row>
    <row r="36" spans="1:51" s="40" customFormat="1">
      <c r="A36" s="77" t="s">
        <v>235</v>
      </c>
      <c r="B36" s="78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21" customFormat="1" ht="53" customHeight="1">
      <c r="A37" s="16" t="s">
        <v>236</v>
      </c>
      <c r="B37" s="79" t="s">
        <v>246</v>
      </c>
      <c r="C37" s="17">
        <v>0.45451388888888888</v>
      </c>
      <c r="D37" s="14">
        <v>3.4062500000000002E-2</v>
      </c>
      <c r="E37" s="17">
        <v>0.49065972222222221</v>
      </c>
      <c r="F37" s="14">
        <f>(MOD(E37-C37,1))</f>
        <v>3.6145833333333321E-2</v>
      </c>
      <c r="G37" s="17">
        <v>0.53032407407407411</v>
      </c>
      <c r="H37" s="14">
        <f>(MOD(G37-E37,1))</f>
        <v>3.9664351851851909E-2</v>
      </c>
      <c r="I37" s="17">
        <v>0.5675</v>
      </c>
      <c r="J37" s="14">
        <f>(MOD(I37-G37,1))</f>
        <v>3.717592592592589E-2</v>
      </c>
      <c r="K37" s="17">
        <v>0.60425925925925927</v>
      </c>
      <c r="L37" s="14">
        <f>(MOD(K37-I37,1))</f>
        <v>3.6759259259259269E-2</v>
      </c>
      <c r="M37" s="17">
        <v>0.64188657407407412</v>
      </c>
      <c r="N37" s="14">
        <f>(MOD(M37-K37,1))</f>
        <v>3.762731481481485E-2</v>
      </c>
      <c r="O37" s="17">
        <v>0.68281249999999993</v>
      </c>
      <c r="P37" s="14">
        <f>(MOD(O37-M37,1))</f>
        <v>4.092592592592581E-2</v>
      </c>
      <c r="Q37" s="17">
        <v>0.7203356481481481</v>
      </c>
      <c r="R37" s="14">
        <f>(MOD(Q37-O37,1))</f>
        <v>3.7523148148148167E-2</v>
      </c>
      <c r="S37" s="17">
        <v>0.75853009259259263</v>
      </c>
      <c r="T37" s="14">
        <f>(MOD(S37-Q37,1))</f>
        <v>3.8194444444444531E-2</v>
      </c>
      <c r="U37" s="17">
        <v>0.79873842592592592</v>
      </c>
      <c r="V37" s="14">
        <f>(MOD(U37-S37,1))</f>
        <v>4.020833333333329E-2</v>
      </c>
      <c r="W37" s="17">
        <v>0.84699074074074077</v>
      </c>
      <c r="X37" s="14">
        <f>(MOD(W37-U37,1))</f>
        <v>4.8252314814814845E-2</v>
      </c>
      <c r="Y37" s="17">
        <v>0.89618055555555554</v>
      </c>
      <c r="Z37" s="14">
        <f>(MOD(Y37-W37,1))</f>
        <v>4.918981481481477E-2</v>
      </c>
      <c r="AA37" s="17">
        <v>0.93472222222222223</v>
      </c>
      <c r="AB37" s="14">
        <f>(MOD(AA37-Y37,1))</f>
        <v>3.8541666666666696E-2</v>
      </c>
      <c r="AC37" s="17">
        <v>0.97400462962962964</v>
      </c>
      <c r="AD37" s="14">
        <f>(MOD(AC37-AA37,1))</f>
        <v>3.9282407407407405E-2</v>
      </c>
      <c r="AE37" s="17">
        <v>2.7256944444444445E-2</v>
      </c>
      <c r="AF37" s="14">
        <f>(MOD(AE37-AC37,1))</f>
        <v>5.325231481481485E-2</v>
      </c>
      <c r="AG37" s="17">
        <v>8.7152777777777787E-2</v>
      </c>
      <c r="AH37" s="14">
        <f>(MOD(AG37-AE37,1))</f>
        <v>5.9895833333333343E-2</v>
      </c>
      <c r="AI37" s="17">
        <v>0.12812500000000002</v>
      </c>
      <c r="AJ37" s="14">
        <f>(MOD(AI37-AG37,1))</f>
        <v>4.0972222222222229E-2</v>
      </c>
      <c r="AK37" s="17">
        <v>0.16850694444444445</v>
      </c>
      <c r="AL37" s="14">
        <f>(MOD(AK37-AI37,1))</f>
        <v>4.0381944444444429E-2</v>
      </c>
      <c r="AM37" s="17">
        <v>0.23090277777777779</v>
      </c>
      <c r="AN37" s="14">
        <f>(MOD(AM37-AK37,1))</f>
        <v>6.2395833333333345E-2</v>
      </c>
      <c r="AO37" s="17">
        <v>0.31302083333333336</v>
      </c>
      <c r="AP37" s="14">
        <f>(MOD(AO37-AM37,1))</f>
        <v>8.2118055555555569E-2</v>
      </c>
      <c r="AQ37" s="17">
        <v>0.3366898148148148</v>
      </c>
      <c r="AR37" s="14">
        <f>(MOD(AQ37-AO37,1))</f>
        <v>2.3668981481481444E-2</v>
      </c>
      <c r="AS37" s="17">
        <v>0.3946527777777778</v>
      </c>
      <c r="AT37" s="14">
        <f>(MOD(AS37-AQ37,1))</f>
        <v>5.7962962962962994E-2</v>
      </c>
      <c r="AU37" s="19">
        <v>22</v>
      </c>
      <c r="AV37" s="19">
        <f>AU37*5.2</f>
        <v>114.4</v>
      </c>
      <c r="AW37" s="20">
        <f>SUM(D37+F37+H37+J37+L37+N37+P37+R37+T37+V37+X37+Z37+AB37)</f>
        <v>0.51427083333333334</v>
      </c>
      <c r="AX37" s="19">
        <f>AU37*1400</f>
        <v>30800</v>
      </c>
      <c r="AY37" s="20">
        <f>AVERAGE(F37,H37,J37,L37,N37,P37,R37,T37,V37,X37,Z37,AB37,D37)</f>
        <v>3.9559294871794874E-2</v>
      </c>
    </row>
    <row r="38" spans="1:51" s="21" customFormat="1" ht="67" customHeight="1">
      <c r="A38" s="30" t="s">
        <v>105</v>
      </c>
      <c r="B38" s="80"/>
      <c r="C38" s="31" t="s">
        <v>358</v>
      </c>
      <c r="D38" s="31"/>
      <c r="E38" s="31" t="s">
        <v>245</v>
      </c>
      <c r="F38" s="31"/>
      <c r="G38" s="31" t="s">
        <v>247</v>
      </c>
      <c r="H38" s="31"/>
      <c r="I38" s="31" t="s">
        <v>248</v>
      </c>
      <c r="J38" s="31"/>
      <c r="K38" s="31" t="s">
        <v>249</v>
      </c>
      <c r="L38" s="31"/>
      <c r="M38" s="31" t="s">
        <v>250</v>
      </c>
      <c r="N38" s="31"/>
      <c r="O38" s="31" t="s">
        <v>251</v>
      </c>
      <c r="P38" s="31"/>
      <c r="Q38" s="31" t="s">
        <v>252</v>
      </c>
      <c r="R38" s="31"/>
      <c r="S38" s="31" t="s">
        <v>249</v>
      </c>
      <c r="T38" s="31"/>
      <c r="U38" s="31" t="s">
        <v>343</v>
      </c>
      <c r="V38" s="31"/>
      <c r="W38" s="31" t="s">
        <v>344</v>
      </c>
      <c r="X38" s="31"/>
      <c r="Y38" s="31" t="s">
        <v>345</v>
      </c>
      <c r="Z38" s="31"/>
      <c r="AA38" s="31" t="s">
        <v>346</v>
      </c>
      <c r="AB38" s="31"/>
      <c r="AC38" s="31" t="s">
        <v>347</v>
      </c>
      <c r="AD38" s="31"/>
      <c r="AE38" s="31" t="s">
        <v>349</v>
      </c>
      <c r="AF38" s="31"/>
      <c r="AG38" s="31" t="s">
        <v>348</v>
      </c>
      <c r="AH38" s="31"/>
      <c r="AI38" s="31" t="s">
        <v>346</v>
      </c>
      <c r="AJ38" s="31"/>
      <c r="AK38" s="31" t="s">
        <v>350</v>
      </c>
      <c r="AL38" s="31"/>
      <c r="AM38" s="31" t="s">
        <v>351</v>
      </c>
      <c r="AN38" s="31"/>
      <c r="AO38" s="31" t="s">
        <v>352</v>
      </c>
      <c r="AP38" s="31"/>
      <c r="AQ38" s="31" t="s">
        <v>346</v>
      </c>
      <c r="AR38" s="31"/>
      <c r="AS38" s="31" t="s">
        <v>350</v>
      </c>
      <c r="AT38" s="31"/>
      <c r="AU38" s="19"/>
      <c r="AV38" s="19"/>
      <c r="AW38" s="19"/>
      <c r="AX38" s="19"/>
      <c r="AY38" s="19"/>
    </row>
    <row r="39" spans="1:51" s="27" customFormat="1" ht="53" customHeight="1">
      <c r="A39" s="22" t="s">
        <v>355</v>
      </c>
      <c r="B39" s="75" t="s">
        <v>356</v>
      </c>
      <c r="C39" s="23">
        <v>0.45912037037037035</v>
      </c>
      <c r="D39" s="13">
        <v>4.2453703703703709E-2</v>
      </c>
      <c r="E39" s="23">
        <v>0.5083333333333333</v>
      </c>
      <c r="F39" s="13">
        <f>(MOD(E39-C39,1))</f>
        <v>4.9212962962962958E-2</v>
      </c>
      <c r="G39" s="23">
        <v>0.54722222222222217</v>
      </c>
      <c r="H39" s="13">
        <f>(MOD(G39-E39,1))</f>
        <v>3.8888888888888862E-2</v>
      </c>
      <c r="I39" s="23">
        <v>0.59482638888888884</v>
      </c>
      <c r="J39" s="13">
        <f>(MOD(I39-G39,1))</f>
        <v>4.760416666666667E-2</v>
      </c>
      <c r="K39" s="23">
        <v>0.63402777777777775</v>
      </c>
      <c r="L39" s="13">
        <f>(MOD(K39-I39,1))</f>
        <v>3.9201388888888911E-2</v>
      </c>
      <c r="M39" s="23">
        <v>0.69027777777777777</v>
      </c>
      <c r="N39" s="13">
        <f>(MOD(M39-K39,1))</f>
        <v>5.6250000000000022E-2</v>
      </c>
      <c r="O39" s="23">
        <v>0.72916666666666663</v>
      </c>
      <c r="P39" s="13">
        <f>(MOD(O39-M39,1))</f>
        <v>3.8888888888888862E-2</v>
      </c>
      <c r="Q39" s="23">
        <v>0.78211805555555547</v>
      </c>
      <c r="R39" s="13">
        <f>(MOD(Q39-O39,1))</f>
        <v>5.295138888888884E-2</v>
      </c>
      <c r="S39" s="23">
        <v>0.83124999999999993</v>
      </c>
      <c r="T39" s="13">
        <f>(MOD(S39-Q39,1))</f>
        <v>4.9131944444444464E-2</v>
      </c>
      <c r="U39" s="23">
        <v>0.89166666666666661</v>
      </c>
      <c r="V39" s="13">
        <f>(MOD(U39-S39,1))</f>
        <v>6.0416666666666674E-2</v>
      </c>
      <c r="W39" s="23">
        <v>0.93680555555555556</v>
      </c>
      <c r="X39" s="13">
        <f>(MOD(W39-U39,1))</f>
        <v>4.5138888888888951E-2</v>
      </c>
      <c r="Y39" s="23">
        <v>0.99467592592592602</v>
      </c>
      <c r="Z39" s="13">
        <f>(MOD(Y39-W39,1))</f>
        <v>5.7870370370370461E-2</v>
      </c>
      <c r="AA39" s="23">
        <v>5.2777777777777778E-2</v>
      </c>
      <c r="AB39" s="13">
        <f>(MOD(AA39-Y39,1))</f>
        <v>5.8101851851851793E-2</v>
      </c>
      <c r="AC39" s="23">
        <v>0.13333333333333333</v>
      </c>
      <c r="AD39" s="13">
        <f>(MOD(AC39-AA39,1))</f>
        <v>8.0555555555555547E-2</v>
      </c>
      <c r="AE39" s="23">
        <v>0.17708333333333334</v>
      </c>
      <c r="AF39" s="13">
        <f>(MOD(AE39-AC39,1))</f>
        <v>4.3750000000000011E-2</v>
      </c>
      <c r="AG39" s="23">
        <v>0.23577546296296295</v>
      </c>
      <c r="AH39" s="13">
        <f>(MOD(AG39-AE39,1))</f>
        <v>5.8692129629629608E-2</v>
      </c>
      <c r="AI39" s="23">
        <v>0.3</v>
      </c>
      <c r="AJ39" s="13">
        <f>(MOD(AI39-AG39,1))</f>
        <v>6.4224537037037038E-2</v>
      </c>
      <c r="AK39" s="23">
        <v>0.37013888888888885</v>
      </c>
      <c r="AL39" s="13">
        <f>(MOD(AK39-AI39,1))</f>
        <v>7.0138888888888862E-2</v>
      </c>
      <c r="AM39" s="23">
        <v>0.41111111111111115</v>
      </c>
      <c r="AN39" s="13">
        <f>(MOD(AM39-AK39,1))</f>
        <v>4.0972222222222299E-2</v>
      </c>
      <c r="AO39" s="23"/>
      <c r="AP39" s="13"/>
      <c r="AQ39" s="23"/>
      <c r="AR39" s="13"/>
      <c r="AS39" s="23"/>
      <c r="AT39" s="13"/>
      <c r="AU39" s="25">
        <v>20</v>
      </c>
      <c r="AV39" s="25">
        <f>AU39*5.2</f>
        <v>104</v>
      </c>
      <c r="AW39" s="26">
        <f>SUM(D39+F39+H39+J39+L39+N39+P39+R39+T39+V39+X39+Z39+AB39)</f>
        <v>0.63611111111111118</v>
      </c>
      <c r="AX39" s="25">
        <f>AU39*1400</f>
        <v>28000</v>
      </c>
      <c r="AY39" s="26">
        <f>AVERAGE(F39,H39,J39,L39,N39,P39,R39,T39,V39,X39,Z39,AB39,D39)</f>
        <v>4.8931623931623938E-2</v>
      </c>
    </row>
    <row r="40" spans="1:51" s="27" customFormat="1" ht="67" customHeight="1">
      <c r="A40" s="28" t="s">
        <v>105</v>
      </c>
      <c r="B40" s="76"/>
      <c r="C40" s="32" t="s">
        <v>357</v>
      </c>
      <c r="D40" s="32"/>
      <c r="E40" s="32" t="s">
        <v>359</v>
      </c>
      <c r="F40" s="32"/>
      <c r="G40" s="32" t="s">
        <v>360</v>
      </c>
      <c r="H40" s="32"/>
      <c r="I40" s="32" t="s">
        <v>361</v>
      </c>
      <c r="J40" s="32"/>
      <c r="K40" s="32" t="s">
        <v>362</v>
      </c>
      <c r="L40" s="32"/>
      <c r="M40" s="32" t="s">
        <v>359</v>
      </c>
      <c r="N40" s="32"/>
      <c r="O40" s="32" t="s">
        <v>360</v>
      </c>
      <c r="P40" s="32"/>
      <c r="Q40" s="32" t="s">
        <v>363</v>
      </c>
      <c r="R40" s="32"/>
      <c r="S40" s="32" t="s">
        <v>362</v>
      </c>
      <c r="T40" s="32"/>
      <c r="U40" s="32" t="s">
        <v>359</v>
      </c>
      <c r="V40" s="32"/>
      <c r="W40" s="32" t="s">
        <v>360</v>
      </c>
      <c r="X40" s="32"/>
      <c r="Y40" s="32" t="s">
        <v>361</v>
      </c>
      <c r="Z40" s="32"/>
      <c r="AA40" s="32" t="s">
        <v>362</v>
      </c>
      <c r="AB40" s="32"/>
      <c r="AC40" s="32" t="s">
        <v>359</v>
      </c>
      <c r="AD40" s="32"/>
      <c r="AE40" s="32" t="s">
        <v>360</v>
      </c>
      <c r="AF40" s="32"/>
      <c r="AG40" s="32" t="s">
        <v>361</v>
      </c>
      <c r="AH40" s="32"/>
      <c r="AI40" s="32" t="s">
        <v>362</v>
      </c>
      <c r="AJ40" s="32"/>
      <c r="AK40" s="32" t="s">
        <v>359</v>
      </c>
      <c r="AL40" s="32"/>
      <c r="AM40" s="32" t="s">
        <v>360</v>
      </c>
      <c r="AN40" s="32"/>
      <c r="AO40" s="32" t="s">
        <v>352</v>
      </c>
      <c r="AP40" s="32"/>
      <c r="AQ40" s="32" t="s">
        <v>346</v>
      </c>
      <c r="AR40" s="32"/>
      <c r="AS40" s="32" t="s">
        <v>350</v>
      </c>
      <c r="AT40" s="32"/>
      <c r="AU40" s="25"/>
      <c r="AV40" s="25"/>
      <c r="AW40" s="25"/>
      <c r="AX40" s="25"/>
      <c r="AY40" s="25"/>
    </row>
    <row r="41" spans="1:51" s="40" customFormat="1">
      <c r="A41" s="77" t="s">
        <v>364</v>
      </c>
      <c r="B41" s="78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:51" s="21" customFormat="1" ht="53" customHeight="1">
      <c r="A42" s="16" t="s">
        <v>367</v>
      </c>
      <c r="B42" s="79" t="s">
        <v>366</v>
      </c>
      <c r="C42" s="17">
        <v>0.45953703703703702</v>
      </c>
      <c r="D42" s="14">
        <v>4.2870370370370371E-2</v>
      </c>
      <c r="E42" s="17">
        <v>0.50179398148148147</v>
      </c>
      <c r="F42" s="14">
        <f>(MOD(E42-C42,1))</f>
        <v>4.2256944444444444E-2</v>
      </c>
      <c r="G42" s="17">
        <v>0.54484953703703709</v>
      </c>
      <c r="H42" s="14">
        <f>(MOD(G42-E42,1))</f>
        <v>4.3055555555555625E-2</v>
      </c>
      <c r="I42" s="17">
        <v>0.59065972222222218</v>
      </c>
      <c r="J42" s="14">
        <f>(MOD(I42-G42,1))</f>
        <v>4.5810185185185093E-2</v>
      </c>
      <c r="K42" s="17">
        <v>0.63194444444444442</v>
      </c>
      <c r="L42" s="14">
        <f>(MOD(K42-I42,1))</f>
        <v>4.1284722222222237E-2</v>
      </c>
      <c r="M42" s="17">
        <v>0.17928240740740742</v>
      </c>
      <c r="N42" s="14">
        <f>(MOD(M42-K42,1))</f>
        <v>0.547337962962963</v>
      </c>
      <c r="O42" s="17">
        <v>0.72083333333333333</v>
      </c>
      <c r="P42" s="14">
        <f>(MOD(O42-M42,1))</f>
        <v>0.54155092592592591</v>
      </c>
      <c r="Q42" s="17">
        <v>0.77447916666666661</v>
      </c>
      <c r="R42" s="14">
        <f>(MOD(Q42-O42,1))</f>
        <v>5.3645833333333282E-2</v>
      </c>
      <c r="S42" s="17">
        <v>0.83469907407407407</v>
      </c>
      <c r="T42" s="14">
        <f>(MOD(S42-Q42,1))</f>
        <v>6.0219907407407458E-2</v>
      </c>
      <c r="U42" s="17">
        <v>0.88958333333333339</v>
      </c>
      <c r="V42" s="14">
        <f>(MOD(U42-S42,1))</f>
        <v>5.4884259259259327E-2</v>
      </c>
      <c r="W42" s="17">
        <v>0.95474537037037033</v>
      </c>
      <c r="X42" s="14">
        <f>(MOD(W42-U42,1))</f>
        <v>6.5162037037036935E-2</v>
      </c>
      <c r="Y42" s="17">
        <v>7.6388888888888886E-3</v>
      </c>
      <c r="Z42" s="14">
        <f>(MOD(Y42-W42,1))</f>
        <v>5.2893518518518534E-2</v>
      </c>
      <c r="AA42" s="17">
        <v>9.7222222222222224E-2</v>
      </c>
      <c r="AB42" s="14">
        <f>(MOD(AA42-Y42,1))</f>
        <v>8.9583333333333334E-2</v>
      </c>
      <c r="AC42" s="17">
        <v>0.15833333333333333</v>
      </c>
      <c r="AD42" s="14">
        <f>(MOD(AC42-AA42,1))</f>
        <v>6.1111111111111102E-2</v>
      </c>
      <c r="AE42" s="17">
        <v>0.24997685185185184</v>
      </c>
      <c r="AF42" s="14">
        <f>(MOD(AE42-AC42,1))</f>
        <v>9.1643518518518513E-2</v>
      </c>
      <c r="AG42" s="17">
        <v>0.31875000000000003</v>
      </c>
      <c r="AH42" s="14">
        <f>(MOD(AG42-AE42,1))</f>
        <v>6.8773148148148194E-2</v>
      </c>
      <c r="AI42" s="17"/>
      <c r="AJ42" s="14"/>
      <c r="AK42" s="17"/>
      <c r="AL42" s="14"/>
      <c r="AM42" s="17"/>
      <c r="AN42" s="14"/>
      <c r="AO42" s="17"/>
      <c r="AP42" s="14"/>
      <c r="AQ42" s="17"/>
      <c r="AR42" s="14"/>
      <c r="AS42" s="17"/>
      <c r="AT42" s="14"/>
      <c r="AU42" s="19">
        <v>16</v>
      </c>
      <c r="AV42" s="19">
        <f>AU42*5.2</f>
        <v>83.2</v>
      </c>
      <c r="AW42" s="20">
        <f>SUM(D42+F42+H42+J42+L42+N42+P42+R42+T42+V42+X42+Z42+AB42)</f>
        <v>1.6805555555555556</v>
      </c>
      <c r="AX42" s="19">
        <f>AU42*1400</f>
        <v>22400</v>
      </c>
      <c r="AY42" s="20">
        <f>AVERAGE(F42,H42,J42,L42,N42,P42,R42,T42,V42,X42,Z42,AB42,D42)</f>
        <v>0.12927350427350426</v>
      </c>
    </row>
    <row r="43" spans="1:51" s="21" customFormat="1" ht="67" customHeight="1">
      <c r="A43" s="30" t="s">
        <v>365</v>
      </c>
      <c r="B43" s="80"/>
      <c r="C43" s="31" t="s">
        <v>368</v>
      </c>
      <c r="D43" s="31"/>
      <c r="E43" s="31" t="s">
        <v>369</v>
      </c>
      <c r="F43" s="31"/>
      <c r="G43" s="31" t="s">
        <v>370</v>
      </c>
      <c r="H43" s="31"/>
      <c r="I43" s="31" t="s">
        <v>369</v>
      </c>
      <c r="J43" s="31"/>
      <c r="K43" s="31" t="s">
        <v>370</v>
      </c>
      <c r="L43" s="31"/>
      <c r="M43" s="31" t="s">
        <v>369</v>
      </c>
      <c r="N43" s="31"/>
      <c r="O43" s="31" t="s">
        <v>372</v>
      </c>
      <c r="P43" s="31"/>
      <c r="Q43" s="31" t="s">
        <v>371</v>
      </c>
      <c r="R43" s="31"/>
      <c r="S43" s="31" t="s">
        <v>373</v>
      </c>
      <c r="T43" s="31"/>
      <c r="U43" s="31" t="s">
        <v>372</v>
      </c>
      <c r="V43" s="31"/>
      <c r="W43" s="31" t="s">
        <v>369</v>
      </c>
      <c r="X43" s="31"/>
      <c r="Y43" s="31" t="s">
        <v>374</v>
      </c>
      <c r="Z43" s="31"/>
      <c r="AA43" s="31" t="s">
        <v>373</v>
      </c>
      <c r="AB43" s="31"/>
      <c r="AC43" s="31" t="s">
        <v>375</v>
      </c>
      <c r="AD43" s="31"/>
      <c r="AE43" s="31" t="s">
        <v>376</v>
      </c>
      <c r="AF43" s="31"/>
      <c r="AG43" s="31" t="s">
        <v>374</v>
      </c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19"/>
      <c r="AV43" s="19"/>
      <c r="AW43" s="19"/>
      <c r="AX43" s="19"/>
      <c r="AY43" s="19"/>
    </row>
    <row r="44" spans="1:51">
      <c r="A44" s="4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10"/>
      <c r="AO44" s="10"/>
      <c r="AP44" s="10"/>
      <c r="AQ44" s="50"/>
      <c r="AR44" s="50"/>
      <c r="AS44" s="10"/>
      <c r="AT44" s="10"/>
      <c r="AU44" s="10"/>
      <c r="AV44" s="10"/>
      <c r="AW44" s="10"/>
    </row>
    <row r="45" spans="1:51">
      <c r="A45" s="4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10"/>
      <c r="AO45" s="10"/>
      <c r="AP45" s="10"/>
      <c r="AQ45" s="50"/>
      <c r="AR45" s="50"/>
      <c r="AS45" s="10"/>
      <c r="AT45" s="10"/>
      <c r="AU45" s="10"/>
      <c r="AV45" s="10"/>
      <c r="AW45" s="10"/>
    </row>
    <row r="127" spans="24:24">
      <c r="X127" s="31"/>
    </row>
  </sheetData>
  <autoFilter ref="A1:AX1"/>
  <mergeCells count="21">
    <mergeCell ref="A2:B2"/>
    <mergeCell ref="A36:B36"/>
    <mergeCell ref="A32:B32"/>
    <mergeCell ref="B9:B10"/>
    <mergeCell ref="B7:B8"/>
    <mergeCell ref="B23:B24"/>
    <mergeCell ref="B3:B4"/>
    <mergeCell ref="B5:B6"/>
    <mergeCell ref="B29:B30"/>
    <mergeCell ref="B13:B14"/>
    <mergeCell ref="B19:B20"/>
    <mergeCell ref="B15:B16"/>
    <mergeCell ref="B17:B18"/>
    <mergeCell ref="B11:B12"/>
    <mergeCell ref="B27:B28"/>
    <mergeCell ref="B21:B22"/>
    <mergeCell ref="B39:B40"/>
    <mergeCell ref="A41:B41"/>
    <mergeCell ref="B42:B43"/>
    <mergeCell ref="B33:B34"/>
    <mergeCell ref="B37:B38"/>
  </mergeCells>
  <phoneticPr fontId="4" type="noConversion"/>
  <pageMargins left="0.75" right="0.75" top="1" bottom="1" header="0.5" footer="0.5"/>
  <colBreaks count="2" manualBreakCount="2">
    <brk id="18" max="1048575" man="1"/>
    <brk id="20" max="1048575" man="1"/>
  </colBreak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R59"/>
  <sheetViews>
    <sheetView zoomScale="125" zoomScaleNormal="125" zoomScalePageLayoutView="125" workbookViewId="0">
      <selection activeCell="B21" sqref="B21"/>
    </sheetView>
  </sheetViews>
  <sheetFormatPr baseColWidth="10" defaultColWidth="10.7109375" defaultRowHeight="15"/>
  <cols>
    <col min="1" max="1" width="10.7109375" style="7"/>
    <col min="2" max="2" width="19.28515625" style="7" customWidth="1"/>
    <col min="3" max="3" width="15.140625" style="8" customWidth="1"/>
    <col min="4" max="4" width="11.42578125" style="7" customWidth="1"/>
    <col min="5" max="5" width="15.28515625" style="8" customWidth="1"/>
    <col min="6" max="6" width="11.42578125" style="7" customWidth="1"/>
    <col min="7" max="7" width="14.42578125" style="8" customWidth="1"/>
    <col min="8" max="8" width="10.7109375" style="7"/>
    <col min="9" max="9" width="14.42578125" style="8" customWidth="1"/>
    <col min="10" max="10" width="10.7109375" style="7"/>
    <col min="11" max="11" width="14.42578125" style="8" customWidth="1"/>
    <col min="12" max="12" width="10.7109375" style="7"/>
    <col min="13" max="13" width="14.42578125" style="8" customWidth="1"/>
    <col min="14" max="14" width="10.7109375" style="7"/>
    <col min="15" max="15" width="14.42578125" style="8" customWidth="1"/>
    <col min="16" max="16" width="10.7109375" style="7"/>
    <col min="17" max="17" width="15.28515625" style="8" customWidth="1"/>
    <col min="18" max="18" width="10.7109375" style="7"/>
    <col min="19" max="24" width="10.7109375" style="65"/>
    <col min="25" max="25" width="11" style="65" customWidth="1"/>
    <col min="26" max="27" width="10.7109375" style="65"/>
    <col min="28" max="34" width="10.7109375" style="50"/>
    <col min="35" max="35" width="10.7109375" style="7"/>
    <col min="36" max="36" width="20.5703125" style="7" customWidth="1"/>
    <col min="37" max="37" width="10.7109375" style="7"/>
    <col min="38" max="38" width="16.42578125" style="7" customWidth="1"/>
    <col min="39" max="39" width="10.42578125" style="7" customWidth="1"/>
    <col min="41" max="16384" width="10.7109375" style="7"/>
  </cols>
  <sheetData>
    <row r="1" spans="1:44" s="4" customFormat="1" ht="30">
      <c r="A1" s="1" t="s">
        <v>377</v>
      </c>
      <c r="B1" s="2" t="s">
        <v>378</v>
      </c>
      <c r="C1" s="3" t="s">
        <v>24</v>
      </c>
      <c r="D1" s="2" t="s">
        <v>104</v>
      </c>
      <c r="E1" s="3" t="s">
        <v>25</v>
      </c>
      <c r="F1" s="2" t="s">
        <v>26</v>
      </c>
      <c r="G1" s="3" t="s">
        <v>27</v>
      </c>
      <c r="H1" s="2" t="s">
        <v>98</v>
      </c>
      <c r="I1" s="3" t="s">
        <v>109</v>
      </c>
      <c r="J1" s="2" t="s">
        <v>110</v>
      </c>
      <c r="K1" s="3" t="s">
        <v>111</v>
      </c>
      <c r="L1" s="2" t="s">
        <v>112</v>
      </c>
      <c r="M1" s="3" t="s">
        <v>113</v>
      </c>
      <c r="N1" s="2" t="s">
        <v>114</v>
      </c>
      <c r="O1" s="3" t="s">
        <v>115</v>
      </c>
      <c r="P1" s="2" t="s">
        <v>116</v>
      </c>
      <c r="Q1" s="3" t="s">
        <v>117</v>
      </c>
      <c r="R1" s="2" t="s">
        <v>118</v>
      </c>
      <c r="S1" s="3" t="s">
        <v>379</v>
      </c>
      <c r="T1" s="2" t="s">
        <v>380</v>
      </c>
      <c r="U1" s="3" t="s">
        <v>381</v>
      </c>
      <c r="V1" s="2" t="s">
        <v>382</v>
      </c>
      <c r="W1" s="3" t="s">
        <v>383</v>
      </c>
      <c r="X1" s="2" t="s">
        <v>384</v>
      </c>
      <c r="Y1" s="3" t="s">
        <v>385</v>
      </c>
      <c r="Z1" s="2" t="s">
        <v>386</v>
      </c>
      <c r="AA1" s="66" t="s">
        <v>316</v>
      </c>
      <c r="AB1" s="2" t="s">
        <v>317</v>
      </c>
      <c r="AC1" s="3" t="s">
        <v>318</v>
      </c>
      <c r="AD1" s="2" t="s">
        <v>319</v>
      </c>
      <c r="AE1" s="3" t="s">
        <v>320</v>
      </c>
      <c r="AF1" s="2" t="s">
        <v>321</v>
      </c>
      <c r="AG1" s="1"/>
      <c r="AH1" s="1"/>
      <c r="AI1" s="67" t="s">
        <v>387</v>
      </c>
      <c r="AJ1" s="1" t="s">
        <v>388</v>
      </c>
      <c r="AK1" s="1" t="s">
        <v>389</v>
      </c>
      <c r="AL1" s="1" t="s">
        <v>390</v>
      </c>
      <c r="AM1" s="1" t="s">
        <v>391</v>
      </c>
      <c r="AN1"/>
      <c r="AO1"/>
      <c r="AP1"/>
      <c r="AQ1"/>
      <c r="AR1"/>
    </row>
    <row r="2" spans="1:44" s="5" customFormat="1">
      <c r="A2" s="51" t="s">
        <v>322</v>
      </c>
      <c r="B2" s="51" t="s">
        <v>323</v>
      </c>
      <c r="C2" s="52">
        <v>0.4513888888888889</v>
      </c>
      <c r="D2" s="53">
        <v>3.4722222222222224E-2</v>
      </c>
      <c r="E2" s="52">
        <v>0.4886921296296296</v>
      </c>
      <c r="F2" s="54">
        <f t="shared" ref="F2:F12" si="0">(MOD(E2-C2,1))</f>
        <v>3.7303240740740706E-2</v>
      </c>
      <c r="G2" s="52">
        <v>0.52828703703703705</v>
      </c>
      <c r="H2" s="54">
        <f t="shared" ref="H2:H12" si="1">(MOD(G2-E2,1))</f>
        <v>3.9594907407407454E-2</v>
      </c>
      <c r="I2" s="52">
        <v>0.56903935185185184</v>
      </c>
      <c r="J2" s="54">
        <f t="shared" ref="J2:J12" si="2">(MOD(I2-G2,1))</f>
        <v>4.0752314814814783E-2</v>
      </c>
      <c r="K2" s="52">
        <v>0.6115046296296297</v>
      </c>
      <c r="L2" s="54">
        <f t="shared" ref="L2:L11" si="3">(MOD(K2-I2,1))</f>
        <v>4.2465277777777866E-2</v>
      </c>
      <c r="M2" s="52">
        <v>0.65896990740740746</v>
      </c>
      <c r="N2" s="54">
        <f t="shared" ref="N2:N10" si="4">(MOD(M2-K2,1))</f>
        <v>4.7465277777777759E-2</v>
      </c>
      <c r="O2" s="52">
        <v>0.69003472222222229</v>
      </c>
      <c r="P2" s="54">
        <f t="shared" ref="P2:P8" si="5">(MOD(O2-M2,1))</f>
        <v>3.1064814814814823E-2</v>
      </c>
      <c r="Q2" s="52">
        <v>0.75081018518518527</v>
      </c>
      <c r="R2" s="54">
        <f t="shared" ref="R2:R8" si="6">(MOD(Q2-O2,1))</f>
        <v>6.0775462962962989E-2</v>
      </c>
      <c r="S2" s="52">
        <v>0.80366898148148147</v>
      </c>
      <c r="T2" s="54">
        <f t="shared" ref="T2:T7" si="7">(MOD(S2-Q2,1))</f>
        <v>5.2858796296296195E-2</v>
      </c>
      <c r="U2" s="52">
        <v>0.86468750000000005</v>
      </c>
      <c r="V2" s="54">
        <f>(MOD(U2-S2,1))</f>
        <v>6.1018518518518583E-2</v>
      </c>
      <c r="W2" s="52">
        <v>0.92256944444444444</v>
      </c>
      <c r="X2" s="54">
        <f>(MOD(W2-U2,1))</f>
        <v>5.7881944444444389E-2</v>
      </c>
      <c r="Y2" s="52">
        <v>0.97829861111111116</v>
      </c>
      <c r="Z2" s="54">
        <f>(MOD(Y2-W2,1))</f>
        <v>5.5729166666666718E-2</v>
      </c>
      <c r="AA2" s="68">
        <v>4.1342592592592591E-2</v>
      </c>
      <c r="AB2" s="54">
        <f>(MOD(AA2-Y2,1))</f>
        <v>6.3043981481481381E-2</v>
      </c>
      <c r="AC2" s="52">
        <v>0.11136574074074074</v>
      </c>
      <c r="AD2" s="54">
        <f>(MOD(AC2-AA2,1))</f>
        <v>7.002314814814814E-2</v>
      </c>
      <c r="AE2" s="69">
        <v>0.2066550925925926</v>
      </c>
      <c r="AF2" s="54">
        <f>(MOD(AE2-AC2,1))</f>
        <v>9.5289351851851861E-2</v>
      </c>
      <c r="AG2" s="51"/>
      <c r="AH2" s="51"/>
      <c r="AI2" s="70">
        <v>15</v>
      </c>
      <c r="AJ2" s="55">
        <f t="shared" ref="AJ2:AJ12" si="8">AI2*5.2</f>
        <v>78</v>
      </c>
      <c r="AK2" s="56">
        <f t="shared" ref="AK2:AK12" si="9">SUM(D2+F2+H2+J2+L2+N2+P2+R2)</f>
        <v>0.33414351851851859</v>
      </c>
      <c r="AL2" s="56">
        <f t="shared" ref="AL2:AL12" si="10">AVERAGE(D2,F2,H2,J2,L2,N2,P2,R2)</f>
        <v>4.1767939814814824E-2</v>
      </c>
      <c r="AM2" s="57">
        <f t="shared" ref="AM2:AM12" si="11">AI2*1400</f>
        <v>21000</v>
      </c>
      <c r="AN2"/>
      <c r="AO2"/>
      <c r="AP2"/>
      <c r="AQ2"/>
      <c r="AR2"/>
    </row>
    <row r="3" spans="1:44" s="5" customFormat="1">
      <c r="A3" s="51" t="s">
        <v>324</v>
      </c>
      <c r="B3" s="51" t="s">
        <v>325</v>
      </c>
      <c r="C3" s="52">
        <v>0.46635416666666668</v>
      </c>
      <c r="D3" s="54">
        <v>4.9687499999999996E-2</v>
      </c>
      <c r="E3" s="52">
        <v>0.50341435185185179</v>
      </c>
      <c r="F3" s="54">
        <f t="shared" si="0"/>
        <v>3.7060185185185113E-2</v>
      </c>
      <c r="G3" s="52">
        <v>0.56162037037037038</v>
      </c>
      <c r="H3" s="54">
        <f t="shared" si="1"/>
        <v>5.8206018518518587E-2</v>
      </c>
      <c r="I3" s="52">
        <v>0.62547453703703704</v>
      </c>
      <c r="J3" s="54">
        <f t="shared" si="2"/>
        <v>6.3854166666666656E-2</v>
      </c>
      <c r="K3" s="52">
        <v>0.69388888888888889</v>
      </c>
      <c r="L3" s="54">
        <f t="shared" si="3"/>
        <v>6.8414351851851851E-2</v>
      </c>
      <c r="M3" s="52">
        <v>0.76615740740740745</v>
      </c>
      <c r="N3" s="54">
        <f t="shared" si="4"/>
        <v>7.2268518518518565E-2</v>
      </c>
      <c r="O3" s="52">
        <v>0.84430555555555553</v>
      </c>
      <c r="P3" s="54">
        <f t="shared" si="5"/>
        <v>7.8148148148148078E-2</v>
      </c>
      <c r="Q3" s="52">
        <v>0.93437500000000007</v>
      </c>
      <c r="R3" s="54">
        <f t="shared" si="6"/>
        <v>9.0069444444444535E-2</v>
      </c>
      <c r="S3" s="52">
        <v>2.6851851851851849E-2</v>
      </c>
      <c r="T3" s="54">
        <f t="shared" si="7"/>
        <v>9.2476851851851727E-2</v>
      </c>
      <c r="U3" s="52">
        <v>8.9166666666666672E-2</v>
      </c>
      <c r="V3" s="54">
        <f>(MOD(U3-S3,1))</f>
        <v>6.2314814814814823E-2</v>
      </c>
      <c r="W3" s="52">
        <v>0.15192129629629628</v>
      </c>
      <c r="X3" s="54">
        <f>(MOD(W3-U3,1))</f>
        <v>6.2754629629629605E-2</v>
      </c>
      <c r="Y3" s="52">
        <v>0.22177083333333333</v>
      </c>
      <c r="Z3" s="54">
        <f>(MOD(Y3-W3,1))</f>
        <v>6.9849537037037057E-2</v>
      </c>
      <c r="AA3" s="68">
        <v>0.29048611111111111</v>
      </c>
      <c r="AB3" s="54">
        <f>(MOD(AA3-Y3,1))</f>
        <v>6.8715277777777778E-2</v>
      </c>
      <c r="AC3" s="69">
        <v>0.35469907407407408</v>
      </c>
      <c r="AD3" s="54">
        <f>(MOD(AC3-AA3,1))</f>
        <v>6.4212962962962972E-2</v>
      </c>
      <c r="AE3" s="69">
        <v>0.42129629629629628</v>
      </c>
      <c r="AF3" s="54">
        <f>(MOD(AE3-AC3,1))</f>
        <v>6.6597222222222197E-2</v>
      </c>
      <c r="AG3" s="51"/>
      <c r="AH3" s="51"/>
      <c r="AI3" s="70">
        <v>15</v>
      </c>
      <c r="AJ3" s="55">
        <f t="shared" si="8"/>
        <v>78</v>
      </c>
      <c r="AK3" s="56">
        <f t="shared" si="9"/>
        <v>0.51770833333333344</v>
      </c>
      <c r="AL3" s="56">
        <f t="shared" si="10"/>
        <v>6.471354166666668E-2</v>
      </c>
      <c r="AM3" s="57">
        <f t="shared" si="11"/>
        <v>21000</v>
      </c>
      <c r="AN3"/>
      <c r="AO3"/>
      <c r="AP3"/>
      <c r="AQ3"/>
      <c r="AR3"/>
    </row>
    <row r="4" spans="1:44" s="5" customFormat="1">
      <c r="A4" s="51" t="s">
        <v>326</v>
      </c>
      <c r="B4" s="51" t="s">
        <v>327</v>
      </c>
      <c r="C4" s="69">
        <v>0.46364583333333331</v>
      </c>
      <c r="D4" s="71">
        <v>4.6979166666666662E-2</v>
      </c>
      <c r="E4" s="69">
        <v>0.51445601851851852</v>
      </c>
      <c r="F4" s="54">
        <f t="shared" si="0"/>
        <v>5.0810185185185208E-2</v>
      </c>
      <c r="G4" s="69">
        <v>0.57291666666666663</v>
      </c>
      <c r="H4" s="54">
        <f t="shared" si="1"/>
        <v>5.8460648148148109E-2</v>
      </c>
      <c r="I4" s="52">
        <v>0.63896990740740744</v>
      </c>
      <c r="J4" s="54">
        <f t="shared" si="2"/>
        <v>6.6053240740740815E-2</v>
      </c>
      <c r="K4" s="52">
        <v>0.70218749999999996</v>
      </c>
      <c r="L4" s="54">
        <f t="shared" si="3"/>
        <v>6.321759259259252E-2</v>
      </c>
      <c r="M4" s="52">
        <v>0.7678124999999999</v>
      </c>
      <c r="N4" s="54">
        <f t="shared" si="4"/>
        <v>6.5624999999999933E-2</v>
      </c>
      <c r="O4" s="52">
        <v>0.83475694444444448</v>
      </c>
      <c r="P4" s="54">
        <f t="shared" si="5"/>
        <v>6.6944444444444584E-2</v>
      </c>
      <c r="Q4" s="52">
        <v>0.89927083333333335</v>
      </c>
      <c r="R4" s="54">
        <f t="shared" si="6"/>
        <v>6.4513888888888871E-2</v>
      </c>
      <c r="S4" s="52">
        <v>0.96717592592592594</v>
      </c>
      <c r="T4" s="54">
        <f t="shared" si="7"/>
        <v>6.7905092592592586E-2</v>
      </c>
      <c r="U4" s="52">
        <v>3.6736111111111108E-2</v>
      </c>
      <c r="V4" s="54">
        <f>(MOD(U4-S4,1))</f>
        <v>6.9560185185185142E-2</v>
      </c>
      <c r="W4" s="52">
        <v>0.11136574074074074</v>
      </c>
      <c r="X4" s="54">
        <f>(MOD(W4-U4,1))</f>
        <v>7.4629629629629629E-2</v>
      </c>
      <c r="Y4" s="52">
        <v>0.2066550925925926</v>
      </c>
      <c r="Z4" s="54">
        <f>(MOD(Y4-W4,1))</f>
        <v>9.5289351851851861E-2</v>
      </c>
      <c r="AA4" s="68">
        <v>0.28450231481481481</v>
      </c>
      <c r="AB4" s="54">
        <f>(MOD(AA4-Y4,1))</f>
        <v>7.7847222222222207E-2</v>
      </c>
      <c r="AC4" s="52">
        <v>0.34809027777777773</v>
      </c>
      <c r="AD4" s="54">
        <f>(MOD(AC4-AA4,1))</f>
        <v>6.3587962962962929E-2</v>
      </c>
      <c r="AE4" s="51"/>
      <c r="AF4" s="51"/>
      <c r="AG4" s="51"/>
      <c r="AH4" s="51"/>
      <c r="AI4" s="70">
        <v>14</v>
      </c>
      <c r="AJ4" s="55">
        <f t="shared" si="8"/>
        <v>72.8</v>
      </c>
      <c r="AK4" s="56">
        <f t="shared" si="9"/>
        <v>0.48260416666666672</v>
      </c>
      <c r="AL4" s="56">
        <f t="shared" si="10"/>
        <v>6.032552083333334E-2</v>
      </c>
      <c r="AM4" s="57">
        <f t="shared" si="11"/>
        <v>19600</v>
      </c>
      <c r="AN4"/>
      <c r="AO4"/>
      <c r="AP4"/>
      <c r="AQ4"/>
      <c r="AR4"/>
    </row>
    <row r="5" spans="1:44" s="5" customFormat="1">
      <c r="A5" s="51" t="s">
        <v>324</v>
      </c>
      <c r="B5" s="51" t="s">
        <v>328</v>
      </c>
      <c r="C5" s="52">
        <v>0.45271990740740736</v>
      </c>
      <c r="D5" s="53">
        <v>3.605324074074074E-2</v>
      </c>
      <c r="E5" s="52">
        <v>0.4886921296296296</v>
      </c>
      <c r="F5" s="54">
        <f t="shared" si="0"/>
        <v>3.5972222222222239E-2</v>
      </c>
      <c r="G5" s="52">
        <v>0.52840277777777778</v>
      </c>
      <c r="H5" s="54">
        <f t="shared" si="1"/>
        <v>3.9710648148148175E-2</v>
      </c>
      <c r="I5" s="52">
        <v>0.5681828703703703</v>
      </c>
      <c r="J5" s="54">
        <f t="shared" si="2"/>
        <v>3.978009259259252E-2</v>
      </c>
      <c r="K5" s="52">
        <v>0.61129629629629634</v>
      </c>
      <c r="L5" s="54">
        <f t="shared" si="3"/>
        <v>4.3113425925926041E-2</v>
      </c>
      <c r="M5" s="52">
        <v>0.65667824074074077</v>
      </c>
      <c r="N5" s="54">
        <f t="shared" si="4"/>
        <v>4.5381944444444433E-2</v>
      </c>
      <c r="O5" s="52">
        <v>0.70309027777777777</v>
      </c>
      <c r="P5" s="54">
        <f t="shared" si="5"/>
        <v>4.6412037037037002E-2</v>
      </c>
      <c r="Q5" s="52">
        <v>0.75091435185185185</v>
      </c>
      <c r="R5" s="54">
        <f t="shared" si="6"/>
        <v>4.7824074074074074E-2</v>
      </c>
      <c r="S5" s="52">
        <v>0.80366898148148147</v>
      </c>
      <c r="T5" s="54">
        <f t="shared" si="7"/>
        <v>5.2754629629629624E-2</v>
      </c>
      <c r="U5" s="52">
        <v>0.86468750000000005</v>
      </c>
      <c r="V5" s="54">
        <f>(MOD(U5-S5,1))</f>
        <v>6.1018518518518583E-2</v>
      </c>
      <c r="W5" s="52">
        <v>0.92256944444444444</v>
      </c>
      <c r="X5" s="54">
        <f>(MOD(W5-U5,1))</f>
        <v>5.7881944444444389E-2</v>
      </c>
      <c r="Y5" s="52">
        <v>0.97829861111111116</v>
      </c>
      <c r="Z5" s="54">
        <f>(MOD(Y5-W5,1))</f>
        <v>5.5729166666666718E-2</v>
      </c>
      <c r="AA5" s="68">
        <v>4.1342592592592591E-2</v>
      </c>
      <c r="AB5" s="54">
        <f>(MOD(AA5-Y5,1))</f>
        <v>6.3043981481481381E-2</v>
      </c>
      <c r="AC5" s="51"/>
      <c r="AD5" s="51"/>
      <c r="AE5" s="51"/>
      <c r="AF5" s="51"/>
      <c r="AG5" s="51"/>
      <c r="AH5" s="51"/>
      <c r="AI5" s="70">
        <v>13</v>
      </c>
      <c r="AJ5" s="55">
        <f t="shared" si="8"/>
        <v>67.600000000000009</v>
      </c>
      <c r="AK5" s="56">
        <f t="shared" si="9"/>
        <v>0.33424768518518522</v>
      </c>
      <c r="AL5" s="56">
        <f t="shared" si="10"/>
        <v>4.1780960648148152E-2</v>
      </c>
      <c r="AM5" s="57">
        <f t="shared" si="11"/>
        <v>18200</v>
      </c>
      <c r="AN5"/>
      <c r="AO5"/>
      <c r="AP5"/>
      <c r="AQ5"/>
      <c r="AR5"/>
    </row>
    <row r="6" spans="1:44" s="5" customFormat="1">
      <c r="A6" s="51" t="s">
        <v>329</v>
      </c>
      <c r="B6" s="51" t="s">
        <v>330</v>
      </c>
      <c r="C6" s="52">
        <v>0.45416666666666666</v>
      </c>
      <c r="D6" s="54">
        <v>3.7499999999999999E-2</v>
      </c>
      <c r="E6" s="52">
        <v>0.50364583333333335</v>
      </c>
      <c r="F6" s="54">
        <f t="shared" si="0"/>
        <v>4.9479166666666685E-2</v>
      </c>
      <c r="G6" s="52">
        <v>0.58726851851851858</v>
      </c>
      <c r="H6" s="54">
        <f t="shared" si="1"/>
        <v>8.362268518518523E-2</v>
      </c>
      <c r="I6" s="52">
        <v>0.64212962962962961</v>
      </c>
      <c r="J6" s="54">
        <f t="shared" si="2"/>
        <v>5.4861111111111027E-2</v>
      </c>
      <c r="K6" s="52">
        <v>0.70173611111111101</v>
      </c>
      <c r="L6" s="54">
        <f t="shared" si="3"/>
        <v>5.9606481481481399E-2</v>
      </c>
      <c r="M6" s="52">
        <v>0.76857638888888891</v>
      </c>
      <c r="N6" s="54">
        <f t="shared" si="4"/>
        <v>6.6840277777777901E-2</v>
      </c>
      <c r="O6" s="52">
        <v>0.86682870370370368</v>
      </c>
      <c r="P6" s="54">
        <f t="shared" si="5"/>
        <v>9.8252314814814778E-2</v>
      </c>
      <c r="Q6" s="52">
        <v>0.913599537037037</v>
      </c>
      <c r="R6" s="54">
        <f t="shared" si="6"/>
        <v>4.6770833333333317E-2</v>
      </c>
      <c r="S6" s="52">
        <v>0.11423611111111111</v>
      </c>
      <c r="T6" s="54">
        <f t="shared" si="7"/>
        <v>0.20063657407407409</v>
      </c>
      <c r="U6" s="51"/>
      <c r="V6" s="51"/>
      <c r="W6" s="51"/>
      <c r="X6" s="51"/>
      <c r="Y6" s="51"/>
      <c r="Z6" s="51"/>
      <c r="AA6" s="72"/>
      <c r="AB6" s="51"/>
      <c r="AC6" s="51"/>
      <c r="AD6" s="51"/>
      <c r="AE6" s="51"/>
      <c r="AF6" s="51"/>
      <c r="AG6" s="51"/>
      <c r="AH6" s="51"/>
      <c r="AI6" s="73">
        <v>9</v>
      </c>
      <c r="AJ6" s="55">
        <f t="shared" si="8"/>
        <v>46.800000000000004</v>
      </c>
      <c r="AK6" s="56">
        <f t="shared" si="9"/>
        <v>0.49693287037037037</v>
      </c>
      <c r="AL6" s="56">
        <f t="shared" si="10"/>
        <v>6.2116608796296297E-2</v>
      </c>
      <c r="AM6" s="57">
        <f t="shared" si="11"/>
        <v>12600</v>
      </c>
      <c r="AN6"/>
      <c r="AO6"/>
      <c r="AP6"/>
      <c r="AQ6"/>
      <c r="AR6"/>
    </row>
    <row r="7" spans="1:44" s="5" customFormat="1">
      <c r="A7" s="51" t="s">
        <v>331</v>
      </c>
      <c r="B7" s="51" t="s">
        <v>332</v>
      </c>
      <c r="C7" s="52">
        <v>0.46731481481481479</v>
      </c>
      <c r="D7" s="53">
        <v>3.7013888888888888E-2</v>
      </c>
      <c r="E7" s="52">
        <v>0.52094907407407409</v>
      </c>
      <c r="F7" s="54">
        <f t="shared" si="0"/>
        <v>5.3634259259259298E-2</v>
      </c>
      <c r="G7" s="52">
        <v>0.57837962962962963</v>
      </c>
      <c r="H7" s="54">
        <f t="shared" si="1"/>
        <v>5.743055555555554E-2</v>
      </c>
      <c r="I7" s="52">
        <v>0.64030092592592591</v>
      </c>
      <c r="J7" s="54">
        <f t="shared" si="2"/>
        <v>6.192129629629628E-2</v>
      </c>
      <c r="K7" s="52">
        <v>0.70603009259259253</v>
      </c>
      <c r="L7" s="54">
        <f t="shared" si="3"/>
        <v>6.5729166666666616E-2</v>
      </c>
      <c r="M7" s="52">
        <v>0.77409722222222221</v>
      </c>
      <c r="N7" s="54">
        <f t="shared" si="4"/>
        <v>6.8067129629629686E-2</v>
      </c>
      <c r="O7" s="52">
        <v>0.86888888888888882</v>
      </c>
      <c r="P7" s="54">
        <f t="shared" si="5"/>
        <v>9.4791666666666607E-2</v>
      </c>
      <c r="Q7" s="52">
        <v>0.28450231481481481</v>
      </c>
      <c r="R7" s="54">
        <f t="shared" si="6"/>
        <v>0.41561342592592598</v>
      </c>
      <c r="S7" s="52">
        <v>0.35572916666666665</v>
      </c>
      <c r="T7" s="54">
        <f t="shared" si="7"/>
        <v>7.1226851851851847E-2</v>
      </c>
      <c r="U7" s="51"/>
      <c r="V7" s="51"/>
      <c r="W7" s="51"/>
      <c r="X7" s="51"/>
      <c r="Y7" s="51"/>
      <c r="Z7" s="51"/>
      <c r="AA7" s="72"/>
      <c r="AB7" s="51"/>
      <c r="AC7" s="51"/>
      <c r="AD7" s="51"/>
      <c r="AE7" s="51"/>
      <c r="AF7" s="51"/>
      <c r="AG7" s="51"/>
      <c r="AH7" s="51"/>
      <c r="AI7" s="73">
        <v>9</v>
      </c>
      <c r="AJ7" s="55">
        <f t="shared" si="8"/>
        <v>46.800000000000004</v>
      </c>
      <c r="AK7" s="56">
        <f t="shared" si="9"/>
        <v>0.85420138888888886</v>
      </c>
      <c r="AL7" s="56">
        <f t="shared" si="10"/>
        <v>0.10677517361111111</v>
      </c>
      <c r="AM7" s="57">
        <f t="shared" si="11"/>
        <v>12600</v>
      </c>
      <c r="AN7"/>
      <c r="AO7"/>
      <c r="AP7"/>
      <c r="AQ7"/>
      <c r="AR7"/>
    </row>
    <row r="8" spans="1:44" s="5" customFormat="1">
      <c r="A8" s="51" t="s">
        <v>333</v>
      </c>
      <c r="B8" s="51" t="s">
        <v>334</v>
      </c>
      <c r="C8" s="52">
        <v>0.46527777777777773</v>
      </c>
      <c r="D8" s="58">
        <v>4.8611111111111112E-2</v>
      </c>
      <c r="E8" s="52">
        <v>0.51446759259259256</v>
      </c>
      <c r="F8" s="54">
        <f t="shared" si="0"/>
        <v>4.9189814814814825E-2</v>
      </c>
      <c r="G8" s="52">
        <v>0.56755787037037042</v>
      </c>
      <c r="H8" s="54">
        <f t="shared" si="1"/>
        <v>5.3090277777777861E-2</v>
      </c>
      <c r="I8" s="52">
        <v>0.60950231481481476</v>
      </c>
      <c r="J8" s="54">
        <f t="shared" si="2"/>
        <v>4.194444444444434E-2</v>
      </c>
      <c r="K8" s="52">
        <v>0.6852893518518518</v>
      </c>
      <c r="L8" s="54">
        <f t="shared" si="3"/>
        <v>7.5787037037037042E-2</v>
      </c>
      <c r="M8" s="52">
        <v>0.76667824074074076</v>
      </c>
      <c r="N8" s="54">
        <f t="shared" si="4"/>
        <v>8.1388888888888955E-2</v>
      </c>
      <c r="O8" s="52">
        <v>0.84516203703703707</v>
      </c>
      <c r="P8" s="54">
        <f t="shared" si="5"/>
        <v>7.8483796296296315E-2</v>
      </c>
      <c r="Q8" s="52">
        <v>0.93437500000000007</v>
      </c>
      <c r="R8" s="54">
        <f t="shared" si="6"/>
        <v>8.9212962962962994E-2</v>
      </c>
      <c r="S8" s="52"/>
      <c r="T8" s="54"/>
      <c r="U8" s="52"/>
      <c r="V8" s="54"/>
      <c r="W8" s="52"/>
      <c r="X8" s="54"/>
      <c r="Y8" s="52"/>
      <c r="Z8" s="54"/>
      <c r="AA8" s="72"/>
      <c r="AB8" s="51"/>
      <c r="AC8" s="51"/>
      <c r="AD8" s="51"/>
      <c r="AE8" s="51"/>
      <c r="AF8" s="51"/>
      <c r="AG8" s="51"/>
      <c r="AH8" s="51"/>
      <c r="AI8" s="73">
        <v>8</v>
      </c>
      <c r="AJ8" s="55">
        <f t="shared" si="8"/>
        <v>41.6</v>
      </c>
      <c r="AK8" s="56">
        <f t="shared" si="9"/>
        <v>0.51770833333333344</v>
      </c>
      <c r="AL8" s="56">
        <f t="shared" si="10"/>
        <v>6.471354166666668E-2</v>
      </c>
      <c r="AM8" s="57">
        <f t="shared" si="11"/>
        <v>11200</v>
      </c>
      <c r="AN8"/>
      <c r="AO8"/>
      <c r="AP8"/>
      <c r="AQ8"/>
      <c r="AR8"/>
    </row>
    <row r="9" spans="1:44" s="5" customFormat="1">
      <c r="A9" s="51" t="s">
        <v>335</v>
      </c>
      <c r="B9" s="51" t="s">
        <v>336</v>
      </c>
      <c r="C9" s="52">
        <v>0.47013888888888888</v>
      </c>
      <c r="D9" s="54">
        <v>5.3587962962962969E-2</v>
      </c>
      <c r="E9" s="52">
        <v>0.52847222222222223</v>
      </c>
      <c r="F9" s="54">
        <f t="shared" si="0"/>
        <v>5.8333333333333348E-2</v>
      </c>
      <c r="G9" s="52">
        <v>0.59305555555555556</v>
      </c>
      <c r="H9" s="54">
        <f t="shared" si="1"/>
        <v>6.4583333333333326E-2</v>
      </c>
      <c r="I9" s="52">
        <v>0.66180555555555554</v>
      </c>
      <c r="J9" s="54">
        <f t="shared" si="2"/>
        <v>6.8749999999999978E-2</v>
      </c>
      <c r="K9" s="52">
        <v>0.73055555555555562</v>
      </c>
      <c r="L9" s="54">
        <f t="shared" si="3"/>
        <v>6.8750000000000089E-2</v>
      </c>
      <c r="M9" s="52">
        <v>0.8208333333333333</v>
      </c>
      <c r="N9" s="54">
        <f t="shared" si="4"/>
        <v>9.0277777777777679E-2</v>
      </c>
      <c r="O9" s="52"/>
      <c r="P9" s="54"/>
      <c r="Q9" s="52"/>
      <c r="R9" s="54"/>
      <c r="S9" s="51"/>
      <c r="T9" s="51"/>
      <c r="U9" s="51"/>
      <c r="V9" s="51"/>
      <c r="W9" s="51"/>
      <c r="X9" s="51"/>
      <c r="Y9" s="51"/>
      <c r="Z9" s="51"/>
      <c r="AA9" s="72"/>
      <c r="AB9" s="51"/>
      <c r="AC9" s="51"/>
      <c r="AD9" s="51"/>
      <c r="AE9" s="51"/>
      <c r="AF9" s="51"/>
      <c r="AG9" s="51"/>
      <c r="AH9" s="51"/>
      <c r="AI9" s="70">
        <v>6</v>
      </c>
      <c r="AJ9" s="55">
        <f t="shared" si="8"/>
        <v>31.200000000000003</v>
      </c>
      <c r="AK9" s="56">
        <f t="shared" si="9"/>
        <v>0.4042824074074074</v>
      </c>
      <c r="AL9" s="56">
        <f t="shared" si="10"/>
        <v>6.7380401234567899E-2</v>
      </c>
      <c r="AM9" s="57">
        <f t="shared" si="11"/>
        <v>8400</v>
      </c>
      <c r="AN9"/>
      <c r="AO9"/>
      <c r="AP9"/>
      <c r="AQ9"/>
      <c r="AR9"/>
    </row>
    <row r="10" spans="1:44" s="5" customFormat="1">
      <c r="A10" s="51" t="s">
        <v>337</v>
      </c>
      <c r="B10" s="51" t="s">
        <v>338</v>
      </c>
      <c r="C10" s="52">
        <v>0.46747685185185189</v>
      </c>
      <c r="D10" s="58">
        <v>5.0810185185185187E-2</v>
      </c>
      <c r="E10" s="52">
        <v>0.52306712962962965</v>
      </c>
      <c r="F10" s="54">
        <f t="shared" si="0"/>
        <v>5.5590277777777752E-2</v>
      </c>
      <c r="G10" s="52">
        <v>0.58548611111111104</v>
      </c>
      <c r="H10" s="54">
        <f t="shared" si="1"/>
        <v>6.2418981481481395E-2</v>
      </c>
      <c r="I10" s="52">
        <v>0.65226851851851853</v>
      </c>
      <c r="J10" s="54">
        <f t="shared" si="2"/>
        <v>6.6782407407407485E-2</v>
      </c>
      <c r="K10" s="52">
        <v>0.74511574074074083</v>
      </c>
      <c r="L10" s="54">
        <f t="shared" si="3"/>
        <v>9.2847222222222303E-2</v>
      </c>
      <c r="M10" s="52">
        <v>0.84837962962962965</v>
      </c>
      <c r="N10" s="54">
        <f t="shared" si="4"/>
        <v>0.10326388888888882</v>
      </c>
      <c r="O10" s="52"/>
      <c r="P10" s="54"/>
      <c r="Q10" s="59"/>
      <c r="R10" s="54"/>
      <c r="S10" s="51"/>
      <c r="T10" s="51"/>
      <c r="U10" s="51"/>
      <c r="V10" s="51"/>
      <c r="W10" s="51"/>
      <c r="X10" s="51"/>
      <c r="Y10" s="51"/>
      <c r="Z10" s="51"/>
      <c r="AA10" s="72"/>
      <c r="AB10" s="51"/>
      <c r="AC10" s="51"/>
      <c r="AD10" s="51"/>
      <c r="AE10" s="51"/>
      <c r="AF10" s="51"/>
      <c r="AG10" s="51"/>
      <c r="AH10" s="51"/>
      <c r="AI10" s="70">
        <v>6</v>
      </c>
      <c r="AJ10" s="55">
        <f t="shared" si="8"/>
        <v>31.200000000000003</v>
      </c>
      <c r="AK10" s="56">
        <f t="shared" si="9"/>
        <v>0.43171296296296291</v>
      </c>
      <c r="AL10" s="56">
        <f t="shared" si="10"/>
        <v>7.1952160493827147E-2</v>
      </c>
      <c r="AM10" s="57">
        <f t="shared" si="11"/>
        <v>8400</v>
      </c>
      <c r="AN10"/>
      <c r="AO10"/>
      <c r="AP10"/>
      <c r="AQ10"/>
      <c r="AR10"/>
    </row>
    <row r="11" spans="1:44" s="5" customFormat="1">
      <c r="A11" s="51" t="s">
        <v>339</v>
      </c>
      <c r="B11" s="51" t="s">
        <v>340</v>
      </c>
      <c r="C11" s="52">
        <v>0.45164351851851853</v>
      </c>
      <c r="D11" s="53">
        <v>3.4976851851851849E-2</v>
      </c>
      <c r="E11" s="52">
        <v>0.4904513888888889</v>
      </c>
      <c r="F11" s="54">
        <f t="shared" si="0"/>
        <v>3.8807870370370368E-2</v>
      </c>
      <c r="G11" s="52">
        <v>0.53420138888888891</v>
      </c>
      <c r="H11" s="54">
        <f t="shared" si="1"/>
        <v>4.3750000000000011E-2</v>
      </c>
      <c r="I11" s="52">
        <v>0.58109953703703698</v>
      </c>
      <c r="J11" s="54">
        <f t="shared" si="2"/>
        <v>4.6898148148148078E-2</v>
      </c>
      <c r="K11" s="52">
        <v>0.63240740740740742</v>
      </c>
      <c r="L11" s="54">
        <f t="shared" si="3"/>
        <v>5.1307870370370434E-2</v>
      </c>
      <c r="M11" s="52"/>
      <c r="N11" s="54"/>
      <c r="O11" s="52"/>
      <c r="P11" s="54"/>
      <c r="Q11" s="59"/>
      <c r="R11" s="54"/>
      <c r="S11" s="51"/>
      <c r="T11" s="51"/>
      <c r="U11" s="51"/>
      <c r="V11" s="51"/>
      <c r="W11" s="51"/>
      <c r="X11" s="51"/>
      <c r="Y11" s="51"/>
      <c r="Z11" s="51"/>
      <c r="AA11" s="72"/>
      <c r="AB11" s="51"/>
      <c r="AC11" s="51"/>
      <c r="AD11" s="51"/>
      <c r="AE11" s="51"/>
      <c r="AF11" s="51"/>
      <c r="AG11" s="51"/>
      <c r="AH11" s="51"/>
      <c r="AI11" s="70">
        <v>5</v>
      </c>
      <c r="AJ11" s="55">
        <f t="shared" si="8"/>
        <v>26</v>
      </c>
      <c r="AK11" s="56">
        <f t="shared" si="9"/>
        <v>0.21574074074074073</v>
      </c>
      <c r="AL11" s="56">
        <f t="shared" si="10"/>
        <v>4.3148148148148144E-2</v>
      </c>
      <c r="AM11" s="57">
        <f t="shared" si="11"/>
        <v>7000</v>
      </c>
      <c r="AN11"/>
      <c r="AO11"/>
      <c r="AP11"/>
      <c r="AQ11"/>
      <c r="AR11"/>
    </row>
    <row r="12" spans="1:44" s="5" customFormat="1">
      <c r="A12" s="51" t="s">
        <v>341</v>
      </c>
      <c r="B12" s="51" t="s">
        <v>342</v>
      </c>
      <c r="C12" s="52">
        <v>0.45861111111111108</v>
      </c>
      <c r="D12" s="58">
        <v>4.1944444444444444E-2</v>
      </c>
      <c r="E12" s="52">
        <v>0.50653935185185184</v>
      </c>
      <c r="F12" s="54">
        <f t="shared" si="0"/>
        <v>4.7928240740740757E-2</v>
      </c>
      <c r="G12" s="52">
        <v>0.55910879629629628</v>
      </c>
      <c r="H12" s="54">
        <f t="shared" si="1"/>
        <v>5.2569444444444446E-2</v>
      </c>
      <c r="I12" s="52">
        <v>0.74511574074074083</v>
      </c>
      <c r="J12" s="54">
        <f t="shared" si="2"/>
        <v>0.18600694444444454</v>
      </c>
      <c r="K12" s="52"/>
      <c r="L12" s="54"/>
      <c r="M12" s="52"/>
      <c r="N12" s="54"/>
      <c r="O12" s="52"/>
      <c r="P12" s="54"/>
      <c r="Q12" s="59"/>
      <c r="R12" s="54"/>
      <c r="S12" s="51"/>
      <c r="T12" s="51"/>
      <c r="U12" s="51"/>
      <c r="V12" s="51"/>
      <c r="W12" s="51"/>
      <c r="X12" s="51"/>
      <c r="Y12" s="51"/>
      <c r="Z12" s="51"/>
      <c r="AA12" s="72"/>
      <c r="AB12" s="51"/>
      <c r="AC12" s="51"/>
      <c r="AD12" s="51"/>
      <c r="AE12" s="51"/>
      <c r="AF12" s="51"/>
      <c r="AG12" s="51"/>
      <c r="AH12" s="51"/>
      <c r="AI12" s="70">
        <v>4</v>
      </c>
      <c r="AJ12" s="55">
        <f t="shared" si="8"/>
        <v>20.8</v>
      </c>
      <c r="AK12" s="56">
        <f t="shared" si="9"/>
        <v>0.3284490740740742</v>
      </c>
      <c r="AL12" s="56">
        <f t="shared" si="10"/>
        <v>8.211226851851855E-2</v>
      </c>
      <c r="AM12" s="57">
        <f t="shared" si="11"/>
        <v>5600</v>
      </c>
      <c r="AN12"/>
      <c r="AO12"/>
      <c r="AP12"/>
      <c r="AQ12"/>
      <c r="AR12"/>
    </row>
    <row r="13" spans="1:44" s="5" customFormat="1">
      <c r="A13" s="51"/>
      <c r="B13" s="51"/>
      <c r="C13" s="52"/>
      <c r="D13" s="58"/>
      <c r="E13" s="52"/>
      <c r="F13" s="54"/>
      <c r="G13" s="52"/>
      <c r="H13" s="54"/>
      <c r="I13" s="52"/>
      <c r="J13" s="52"/>
      <c r="K13" s="54"/>
      <c r="L13" s="52"/>
      <c r="M13" s="54"/>
      <c r="N13" s="52"/>
      <c r="O13" s="54"/>
      <c r="P13" s="54"/>
      <c r="Q13" s="59"/>
      <c r="R13" s="54"/>
      <c r="S13" s="51"/>
      <c r="T13" s="51"/>
      <c r="U13" s="51"/>
      <c r="V13" s="51"/>
      <c r="W13" s="51"/>
      <c r="X13" s="51"/>
      <c r="Y13" s="51"/>
      <c r="Z13" s="51"/>
      <c r="AA13" s="72"/>
      <c r="AB13" s="51"/>
      <c r="AC13" s="51"/>
      <c r="AD13" s="51"/>
      <c r="AE13" s="51"/>
      <c r="AF13" s="51"/>
      <c r="AG13" s="51"/>
      <c r="AH13" s="51"/>
      <c r="AI13" s="70"/>
      <c r="AJ13" s="55"/>
      <c r="AK13" s="56"/>
      <c r="AL13" s="56"/>
      <c r="AM13" s="57"/>
      <c r="AN13"/>
      <c r="AO13"/>
      <c r="AP13"/>
      <c r="AQ13"/>
      <c r="AR13"/>
    </row>
    <row r="14" spans="1:44" s="5" customFormat="1">
      <c r="A14" s="51"/>
      <c r="B14" s="51"/>
      <c r="C14" s="52"/>
      <c r="D14" s="54"/>
      <c r="E14" s="52"/>
      <c r="F14" s="54"/>
      <c r="G14" s="52"/>
      <c r="H14" s="54"/>
      <c r="I14" s="52"/>
      <c r="J14" s="54"/>
      <c r="K14" s="52"/>
      <c r="L14" s="54"/>
      <c r="M14" s="52"/>
      <c r="N14" s="54"/>
      <c r="O14" s="59"/>
      <c r="P14" s="54"/>
      <c r="Q14" s="59"/>
      <c r="R14" s="54"/>
      <c r="S14" s="51"/>
      <c r="T14" s="51"/>
      <c r="U14" s="51"/>
      <c r="V14" s="51"/>
      <c r="W14" s="51"/>
      <c r="X14" s="51"/>
      <c r="Y14" s="51"/>
      <c r="Z14" s="51"/>
      <c r="AA14" s="72"/>
      <c r="AB14" s="51"/>
      <c r="AC14" s="51"/>
      <c r="AD14" s="51"/>
      <c r="AE14" s="51"/>
      <c r="AF14" s="51"/>
      <c r="AG14" s="51"/>
      <c r="AH14" s="51"/>
      <c r="AI14" s="70"/>
      <c r="AJ14" s="55"/>
      <c r="AK14" s="56"/>
      <c r="AL14" s="56"/>
      <c r="AM14" s="57"/>
      <c r="AN14"/>
      <c r="AO14"/>
      <c r="AP14"/>
      <c r="AQ14"/>
      <c r="AR14"/>
    </row>
    <row r="15" spans="1:44" s="5" customFormat="1">
      <c r="A15" s="51"/>
      <c r="B15" s="51"/>
      <c r="C15" s="52"/>
      <c r="D15" s="54"/>
      <c r="E15" s="52"/>
      <c r="F15" s="54"/>
      <c r="G15" s="52"/>
      <c r="H15" s="54"/>
      <c r="I15" s="52"/>
      <c r="J15" s="54"/>
      <c r="K15" s="52"/>
      <c r="L15" s="54"/>
      <c r="M15" s="52"/>
      <c r="N15" s="54"/>
      <c r="O15" s="59"/>
      <c r="P15" s="54"/>
      <c r="Q15" s="59"/>
      <c r="R15" s="54"/>
      <c r="S15" s="51"/>
      <c r="T15" s="51"/>
      <c r="U15" s="51"/>
      <c r="V15" s="51"/>
      <c r="W15" s="51"/>
      <c r="X15" s="51"/>
      <c r="Y15" s="51"/>
      <c r="Z15" s="51"/>
      <c r="AA15" s="72"/>
      <c r="AB15" s="51"/>
      <c r="AC15" s="51"/>
      <c r="AD15" s="51"/>
      <c r="AE15" s="51"/>
      <c r="AF15" s="51"/>
      <c r="AG15" s="51"/>
      <c r="AH15" s="51"/>
      <c r="AI15" s="70"/>
      <c r="AJ15" s="55"/>
      <c r="AK15" s="56"/>
      <c r="AL15" s="56"/>
      <c r="AM15" s="57"/>
      <c r="AN15"/>
      <c r="AO15"/>
      <c r="AP15"/>
      <c r="AQ15"/>
      <c r="AR15"/>
    </row>
    <row r="16" spans="1:44" s="5" customFormat="1">
      <c r="A16" s="51"/>
      <c r="B16" s="51"/>
      <c r="C16" s="52"/>
      <c r="D16" s="54"/>
      <c r="E16" s="52"/>
      <c r="F16" s="54"/>
      <c r="G16" s="52"/>
      <c r="H16" s="54"/>
      <c r="I16" s="52"/>
      <c r="J16" s="54"/>
      <c r="K16" s="52"/>
      <c r="L16" s="54"/>
      <c r="M16" s="59"/>
      <c r="N16" s="54"/>
      <c r="O16" s="59"/>
      <c r="P16" s="54"/>
      <c r="Q16" s="59"/>
      <c r="R16" s="54"/>
      <c r="S16" s="51"/>
      <c r="T16" s="51"/>
      <c r="U16" s="51"/>
      <c r="V16" s="51"/>
      <c r="W16" s="51"/>
      <c r="X16" s="51"/>
      <c r="Y16" s="51"/>
      <c r="Z16" s="51"/>
      <c r="AA16" s="72"/>
      <c r="AB16" s="51"/>
      <c r="AC16" s="51"/>
      <c r="AD16" s="51"/>
      <c r="AE16" s="51"/>
      <c r="AF16" s="51"/>
      <c r="AG16" s="51"/>
      <c r="AH16" s="51"/>
      <c r="AI16" s="73"/>
      <c r="AJ16" s="55"/>
      <c r="AK16" s="56"/>
      <c r="AL16" s="56"/>
      <c r="AM16" s="57"/>
      <c r="AN16"/>
      <c r="AO16"/>
      <c r="AP16"/>
      <c r="AQ16"/>
      <c r="AR16"/>
    </row>
    <row r="17" spans="1:44" s="5" customFormat="1">
      <c r="A17" s="51"/>
      <c r="B17" s="51"/>
      <c r="C17" s="52"/>
      <c r="D17" s="58"/>
      <c r="E17" s="52"/>
      <c r="F17" s="54"/>
      <c r="G17" s="52"/>
      <c r="H17" s="54"/>
      <c r="I17" s="52"/>
      <c r="J17" s="54"/>
      <c r="K17" s="52"/>
      <c r="L17" s="54"/>
      <c r="M17" s="52"/>
      <c r="N17" s="54"/>
      <c r="O17" s="59"/>
      <c r="P17" s="54"/>
      <c r="Q17" s="59"/>
      <c r="R17" s="54"/>
      <c r="S17" s="51"/>
      <c r="T17" s="51"/>
      <c r="U17" s="51"/>
      <c r="V17" s="51"/>
      <c r="W17" s="51"/>
      <c r="X17" s="51"/>
      <c r="Y17" s="51"/>
      <c r="Z17" s="51"/>
      <c r="AA17" s="72"/>
      <c r="AB17" s="51"/>
      <c r="AC17" s="51"/>
      <c r="AD17" s="51"/>
      <c r="AE17" s="51"/>
      <c r="AF17" s="51"/>
      <c r="AG17" s="51"/>
      <c r="AH17" s="51"/>
      <c r="AI17" s="70"/>
      <c r="AJ17" s="55"/>
      <c r="AK17" s="56"/>
      <c r="AL17" s="56"/>
      <c r="AM17" s="57"/>
      <c r="AN17"/>
      <c r="AO17"/>
      <c r="AP17"/>
      <c r="AQ17"/>
      <c r="AR17"/>
    </row>
    <row r="18" spans="1:44" s="5" customFormat="1">
      <c r="A18" s="51"/>
      <c r="B18" s="51"/>
      <c r="C18" s="52"/>
      <c r="D18" s="54"/>
      <c r="E18" s="52"/>
      <c r="F18" s="54"/>
      <c r="G18" s="52"/>
      <c r="H18" s="54"/>
      <c r="I18" s="52"/>
      <c r="J18" s="54"/>
      <c r="K18" s="52"/>
      <c r="L18" s="54"/>
      <c r="M18" s="52"/>
      <c r="N18" s="54"/>
      <c r="O18" s="59"/>
      <c r="P18" s="54"/>
      <c r="Q18" s="59"/>
      <c r="R18" s="54"/>
      <c r="S18" s="51"/>
      <c r="T18" s="51"/>
      <c r="U18" s="51"/>
      <c r="V18" s="51"/>
      <c r="W18" s="51"/>
      <c r="X18" s="51"/>
      <c r="Y18" s="51"/>
      <c r="Z18" s="51"/>
      <c r="AA18" s="72"/>
      <c r="AB18" s="51"/>
      <c r="AC18" s="51"/>
      <c r="AD18" s="51"/>
      <c r="AE18" s="51"/>
      <c r="AF18" s="51"/>
      <c r="AG18" s="51"/>
      <c r="AH18" s="51"/>
      <c r="AI18" s="70"/>
      <c r="AJ18" s="55"/>
      <c r="AK18" s="56"/>
      <c r="AL18" s="56"/>
      <c r="AM18" s="57"/>
      <c r="AN18"/>
      <c r="AO18"/>
      <c r="AP18"/>
      <c r="AQ18"/>
      <c r="AR18"/>
    </row>
    <row r="19" spans="1:44" s="5" customFormat="1">
      <c r="A19" s="51"/>
      <c r="B19" s="51"/>
      <c r="C19" s="52"/>
      <c r="D19" s="54"/>
      <c r="E19" s="52"/>
      <c r="F19" s="54"/>
      <c r="G19" s="52"/>
      <c r="H19" s="54"/>
      <c r="I19" s="52"/>
      <c r="J19" s="54"/>
      <c r="K19" s="52"/>
      <c r="L19" s="54"/>
      <c r="M19" s="52"/>
      <c r="N19" s="54"/>
      <c r="O19" s="59"/>
      <c r="P19" s="54"/>
      <c r="Q19" s="59"/>
      <c r="R19" s="54"/>
      <c r="S19" s="51"/>
      <c r="T19" s="51"/>
      <c r="U19" s="51"/>
      <c r="V19" s="51"/>
      <c r="W19" s="51"/>
      <c r="X19" s="51"/>
      <c r="Y19" s="51"/>
      <c r="Z19" s="51"/>
      <c r="AA19" s="72"/>
      <c r="AB19" s="51"/>
      <c r="AC19" s="51"/>
      <c r="AD19" s="51"/>
      <c r="AE19" s="51"/>
      <c r="AF19" s="51"/>
      <c r="AG19" s="51"/>
      <c r="AH19" s="51"/>
      <c r="AI19" s="73"/>
      <c r="AJ19" s="55"/>
      <c r="AK19" s="56"/>
      <c r="AL19" s="56"/>
      <c r="AM19" s="57"/>
      <c r="AN19"/>
      <c r="AO19"/>
      <c r="AP19"/>
      <c r="AQ19"/>
      <c r="AR19"/>
    </row>
    <row r="20" spans="1:44" s="5" customFormat="1">
      <c r="A20" s="51"/>
      <c r="B20" s="51"/>
      <c r="C20" s="52"/>
      <c r="D20" s="54"/>
      <c r="E20" s="52"/>
      <c r="F20" s="54"/>
      <c r="G20" s="52"/>
      <c r="H20" s="54"/>
      <c r="I20" s="52"/>
      <c r="J20" s="54"/>
      <c r="K20" s="52"/>
      <c r="L20" s="54"/>
      <c r="M20" s="52"/>
      <c r="N20" s="54"/>
      <c r="O20" s="59"/>
      <c r="P20" s="54"/>
      <c r="Q20" s="59"/>
      <c r="R20" s="54"/>
      <c r="S20" s="51"/>
      <c r="T20" s="51"/>
      <c r="U20" s="51"/>
      <c r="V20" s="51"/>
      <c r="W20" s="51"/>
      <c r="X20" s="51"/>
      <c r="Y20" s="51"/>
      <c r="Z20" s="51"/>
      <c r="AA20" s="72"/>
      <c r="AB20" s="51"/>
      <c r="AC20" s="51"/>
      <c r="AD20" s="51"/>
      <c r="AE20" s="51"/>
      <c r="AF20" s="51"/>
      <c r="AG20" s="51"/>
      <c r="AH20" s="51"/>
      <c r="AI20" s="70"/>
      <c r="AJ20" s="55"/>
      <c r="AK20" s="56"/>
      <c r="AL20" s="56"/>
      <c r="AM20" s="57"/>
      <c r="AN20"/>
      <c r="AO20"/>
      <c r="AP20"/>
      <c r="AQ20"/>
      <c r="AR20"/>
    </row>
    <row r="21" spans="1:44" s="5" customFormat="1">
      <c r="A21" s="51"/>
      <c r="B21" s="51"/>
      <c r="C21" s="52"/>
      <c r="D21" s="54"/>
      <c r="E21" s="52"/>
      <c r="F21" s="54"/>
      <c r="G21" s="52"/>
      <c r="H21" s="54"/>
      <c r="I21" s="52"/>
      <c r="J21" s="54"/>
      <c r="K21" s="52"/>
      <c r="L21" s="54"/>
      <c r="M21" s="52"/>
      <c r="N21" s="54"/>
      <c r="O21" s="59"/>
      <c r="P21" s="54"/>
      <c r="Q21" s="59"/>
      <c r="R21" s="54"/>
      <c r="S21" s="51"/>
      <c r="T21" s="51"/>
      <c r="U21" s="51"/>
      <c r="V21" s="51"/>
      <c r="W21" s="51"/>
      <c r="X21" s="51"/>
      <c r="Y21" s="51"/>
      <c r="Z21" s="51"/>
      <c r="AA21" s="72"/>
      <c r="AB21" s="51"/>
      <c r="AC21" s="51"/>
      <c r="AD21" s="51"/>
      <c r="AE21" s="51"/>
      <c r="AF21" s="51"/>
      <c r="AG21" s="51"/>
      <c r="AH21" s="51"/>
      <c r="AI21" s="73"/>
      <c r="AJ21" s="55"/>
      <c r="AK21" s="56"/>
      <c r="AL21" s="56"/>
      <c r="AM21" s="57"/>
      <c r="AN21"/>
      <c r="AO21"/>
      <c r="AP21"/>
      <c r="AQ21"/>
      <c r="AR21"/>
    </row>
    <row r="22" spans="1:44" s="5" customFormat="1">
      <c r="A22" s="51"/>
      <c r="B22" s="51"/>
      <c r="C22" s="52"/>
      <c r="D22" s="54"/>
      <c r="E22" s="52"/>
      <c r="F22" s="54"/>
      <c r="G22" s="52"/>
      <c r="H22" s="54"/>
      <c r="I22" s="52"/>
      <c r="J22" s="54"/>
      <c r="K22" s="52"/>
      <c r="L22" s="54"/>
      <c r="M22" s="52"/>
      <c r="N22" s="54"/>
      <c r="O22" s="59"/>
      <c r="P22" s="54"/>
      <c r="Q22" s="59"/>
      <c r="R22" s="54"/>
      <c r="S22" s="51"/>
      <c r="T22" s="51"/>
      <c r="U22" s="51"/>
      <c r="V22" s="51"/>
      <c r="W22" s="51"/>
      <c r="X22" s="51"/>
      <c r="Y22" s="51"/>
      <c r="Z22" s="51"/>
      <c r="AA22" s="72"/>
      <c r="AB22" s="51"/>
      <c r="AC22" s="51"/>
      <c r="AD22" s="51"/>
      <c r="AE22" s="51"/>
      <c r="AF22" s="51"/>
      <c r="AG22" s="51"/>
      <c r="AH22" s="51"/>
      <c r="AI22" s="73"/>
      <c r="AJ22" s="55"/>
      <c r="AK22" s="56"/>
      <c r="AL22" s="56"/>
      <c r="AM22" s="57"/>
      <c r="AN22"/>
      <c r="AO22"/>
      <c r="AP22"/>
      <c r="AQ22"/>
      <c r="AR22"/>
    </row>
    <row r="23" spans="1:44" s="5" customFormat="1">
      <c r="A23" s="51"/>
      <c r="B23" s="51"/>
      <c r="C23" s="52"/>
      <c r="D23" s="54"/>
      <c r="E23" s="52"/>
      <c r="F23" s="54"/>
      <c r="G23" s="52"/>
      <c r="H23" s="54"/>
      <c r="I23" s="52"/>
      <c r="J23" s="54"/>
      <c r="K23" s="52"/>
      <c r="L23" s="54"/>
      <c r="M23" s="52"/>
      <c r="N23" s="54"/>
      <c r="O23" s="59"/>
      <c r="P23" s="54"/>
      <c r="Q23" s="59"/>
      <c r="R23" s="54"/>
      <c r="S23" s="51"/>
      <c r="T23" s="51"/>
      <c r="U23" s="51"/>
      <c r="V23" s="51"/>
      <c r="W23" s="51"/>
      <c r="X23" s="51"/>
      <c r="Y23" s="51"/>
      <c r="Z23" s="51"/>
      <c r="AA23" s="72"/>
      <c r="AB23" s="51"/>
      <c r="AC23" s="51"/>
      <c r="AD23" s="51"/>
      <c r="AE23" s="51"/>
      <c r="AF23" s="51"/>
      <c r="AG23" s="51"/>
      <c r="AH23" s="51"/>
      <c r="AI23" s="73"/>
      <c r="AJ23" s="55"/>
      <c r="AK23" s="56"/>
      <c r="AL23" s="56"/>
      <c r="AM23" s="57"/>
      <c r="AN23"/>
      <c r="AO23"/>
      <c r="AP23"/>
      <c r="AQ23"/>
      <c r="AR23"/>
    </row>
    <row r="24" spans="1:44" s="5" customFormat="1">
      <c r="A24" s="51"/>
      <c r="B24" s="51"/>
      <c r="C24" s="52"/>
      <c r="D24" s="54"/>
      <c r="E24" s="52"/>
      <c r="F24" s="54"/>
      <c r="G24" s="52"/>
      <c r="H24" s="54"/>
      <c r="I24" s="52"/>
      <c r="J24" s="54"/>
      <c r="K24" s="52"/>
      <c r="L24" s="54"/>
      <c r="M24" s="52"/>
      <c r="N24" s="54"/>
      <c r="O24" s="59"/>
      <c r="P24" s="54"/>
      <c r="Q24" s="59"/>
      <c r="R24" s="54"/>
      <c r="S24" s="51"/>
      <c r="T24" s="51"/>
      <c r="U24" s="51"/>
      <c r="V24" s="51"/>
      <c r="W24" s="51"/>
      <c r="X24" s="51"/>
      <c r="Y24" s="51"/>
      <c r="Z24" s="51"/>
      <c r="AA24" s="72"/>
      <c r="AB24" s="51"/>
      <c r="AC24" s="51"/>
      <c r="AD24" s="51"/>
      <c r="AE24" s="51"/>
      <c r="AF24" s="51"/>
      <c r="AG24" s="51"/>
      <c r="AH24" s="51"/>
      <c r="AI24" s="73"/>
      <c r="AJ24" s="55"/>
      <c r="AK24" s="56"/>
      <c r="AL24" s="56"/>
      <c r="AM24" s="57"/>
      <c r="AN24"/>
      <c r="AO24"/>
      <c r="AP24"/>
      <c r="AQ24"/>
      <c r="AR24"/>
    </row>
    <row r="25" spans="1:44" s="5" customFormat="1">
      <c r="A25" s="51"/>
      <c r="B25" s="51"/>
      <c r="C25" s="52"/>
      <c r="D25" s="54"/>
      <c r="E25" s="52"/>
      <c r="F25" s="54"/>
      <c r="G25" s="52"/>
      <c r="H25" s="54"/>
      <c r="I25" s="52"/>
      <c r="J25" s="54"/>
      <c r="K25" s="52"/>
      <c r="L25" s="54"/>
      <c r="M25" s="52"/>
      <c r="N25" s="54"/>
      <c r="O25" s="59"/>
      <c r="P25" s="54"/>
      <c r="Q25" s="59"/>
      <c r="R25" s="54"/>
      <c r="S25" s="51"/>
      <c r="T25" s="51"/>
      <c r="U25" s="51"/>
      <c r="V25" s="51"/>
      <c r="W25" s="51"/>
      <c r="X25" s="51"/>
      <c r="Y25" s="51"/>
      <c r="Z25" s="51"/>
      <c r="AA25" s="72"/>
      <c r="AB25" s="51"/>
      <c r="AC25" s="51"/>
      <c r="AD25" s="51"/>
      <c r="AE25" s="51"/>
      <c r="AF25" s="51"/>
      <c r="AG25" s="51"/>
      <c r="AH25" s="51"/>
      <c r="AI25" s="70"/>
      <c r="AJ25" s="55"/>
      <c r="AK25" s="56"/>
      <c r="AL25" s="56"/>
      <c r="AM25" s="57"/>
      <c r="AN25"/>
      <c r="AO25"/>
      <c r="AP25"/>
      <c r="AQ25"/>
      <c r="AR25"/>
    </row>
    <row r="26" spans="1:44" s="5" customFormat="1">
      <c r="A26" s="51"/>
      <c r="B26" s="51"/>
      <c r="C26" s="52"/>
      <c r="D26" s="53"/>
      <c r="E26" s="52"/>
      <c r="F26" s="54"/>
      <c r="G26" s="52"/>
      <c r="H26" s="54"/>
      <c r="I26" s="52"/>
      <c r="J26" s="54"/>
      <c r="K26" s="52"/>
      <c r="L26" s="54"/>
      <c r="M26" s="52"/>
      <c r="N26" s="54"/>
      <c r="O26" s="59"/>
      <c r="P26" s="54"/>
      <c r="Q26" s="59"/>
      <c r="R26" s="54"/>
      <c r="S26" s="51"/>
      <c r="T26" s="51"/>
      <c r="U26" s="51"/>
      <c r="V26" s="51"/>
      <c r="W26" s="51"/>
      <c r="X26" s="51"/>
      <c r="Y26" s="51"/>
      <c r="Z26" s="51"/>
      <c r="AA26" s="72"/>
      <c r="AB26" s="51"/>
      <c r="AC26" s="51"/>
      <c r="AD26" s="51"/>
      <c r="AE26" s="51"/>
      <c r="AF26" s="51"/>
      <c r="AG26" s="51"/>
      <c r="AH26" s="51"/>
      <c r="AI26" s="70"/>
      <c r="AJ26" s="55"/>
      <c r="AK26" s="56"/>
      <c r="AL26" s="56"/>
      <c r="AM26" s="57"/>
      <c r="AN26"/>
      <c r="AO26"/>
      <c r="AP26"/>
      <c r="AQ26"/>
      <c r="AR26"/>
    </row>
    <row r="27" spans="1:44" s="5" customFormat="1">
      <c r="A27" s="51"/>
      <c r="B27" s="51"/>
      <c r="C27" s="52"/>
      <c r="D27" s="58"/>
      <c r="E27" s="52"/>
      <c r="F27" s="54"/>
      <c r="G27" s="52"/>
      <c r="H27" s="54"/>
      <c r="I27" s="52"/>
      <c r="J27" s="54"/>
      <c r="K27" s="52"/>
      <c r="L27" s="54"/>
      <c r="M27" s="52"/>
      <c r="N27" s="54"/>
      <c r="O27" s="59"/>
      <c r="P27" s="54"/>
      <c r="Q27" s="59"/>
      <c r="R27" s="54"/>
      <c r="S27" s="51"/>
      <c r="T27" s="51"/>
      <c r="U27" s="51"/>
      <c r="V27" s="51"/>
      <c r="W27" s="51"/>
      <c r="X27" s="51"/>
      <c r="Y27" s="51"/>
      <c r="Z27" s="51"/>
      <c r="AA27" s="72"/>
      <c r="AB27" s="51"/>
      <c r="AC27" s="51"/>
      <c r="AD27" s="51"/>
      <c r="AE27" s="51"/>
      <c r="AF27" s="51"/>
      <c r="AG27" s="51"/>
      <c r="AH27" s="51"/>
      <c r="AI27" s="70"/>
      <c r="AJ27" s="55"/>
      <c r="AK27" s="56"/>
      <c r="AL27" s="56"/>
      <c r="AM27" s="57"/>
      <c r="AN27"/>
      <c r="AO27"/>
      <c r="AP27"/>
      <c r="AQ27"/>
      <c r="AR27"/>
    </row>
    <row r="28" spans="1:44" s="5" customFormat="1">
      <c r="A28" s="51"/>
      <c r="B28" s="51"/>
      <c r="C28" s="52"/>
      <c r="D28" s="58"/>
      <c r="E28" s="52"/>
      <c r="F28" s="54"/>
      <c r="G28" s="52"/>
      <c r="H28" s="54"/>
      <c r="I28" s="52"/>
      <c r="J28" s="54"/>
      <c r="K28" s="52"/>
      <c r="L28" s="54"/>
      <c r="M28" s="59"/>
      <c r="N28" s="54"/>
      <c r="O28" s="59"/>
      <c r="P28" s="54"/>
      <c r="Q28" s="59"/>
      <c r="R28" s="54"/>
      <c r="S28" s="51"/>
      <c r="T28" s="51"/>
      <c r="U28" s="51"/>
      <c r="V28" s="51"/>
      <c r="W28" s="51"/>
      <c r="X28" s="51"/>
      <c r="Y28" s="51"/>
      <c r="Z28" s="51"/>
      <c r="AA28" s="72"/>
      <c r="AB28" s="51"/>
      <c r="AC28" s="51"/>
      <c r="AD28" s="51"/>
      <c r="AE28" s="51"/>
      <c r="AF28" s="51"/>
      <c r="AG28" s="51"/>
      <c r="AH28" s="51"/>
      <c r="AI28" s="70"/>
      <c r="AJ28" s="55"/>
      <c r="AK28" s="56"/>
      <c r="AL28" s="56"/>
      <c r="AM28" s="57"/>
      <c r="AN28"/>
      <c r="AO28"/>
      <c r="AP28"/>
      <c r="AQ28"/>
      <c r="AR28"/>
    </row>
    <row r="29" spans="1:44" s="5" customFormat="1">
      <c r="A29" s="51"/>
      <c r="B29" s="51"/>
      <c r="C29" s="52"/>
      <c r="D29" s="54"/>
      <c r="E29" s="52"/>
      <c r="F29" s="54"/>
      <c r="G29" s="52"/>
      <c r="H29" s="54"/>
      <c r="I29" s="52"/>
      <c r="J29" s="54"/>
      <c r="K29" s="52"/>
      <c r="L29" s="54"/>
      <c r="M29" s="59"/>
      <c r="N29" s="54"/>
      <c r="O29" s="59"/>
      <c r="P29" s="54"/>
      <c r="Q29" s="59"/>
      <c r="R29" s="54"/>
      <c r="S29" s="51"/>
      <c r="T29" s="51"/>
      <c r="U29" s="51"/>
      <c r="V29" s="51"/>
      <c r="W29" s="51"/>
      <c r="X29" s="51"/>
      <c r="Y29" s="51"/>
      <c r="Z29" s="51"/>
      <c r="AA29" s="72"/>
      <c r="AB29" s="51"/>
      <c r="AC29" s="51"/>
      <c r="AD29" s="51"/>
      <c r="AE29" s="51"/>
      <c r="AF29" s="51"/>
      <c r="AG29" s="51"/>
      <c r="AH29" s="51"/>
      <c r="AI29" s="73"/>
      <c r="AJ29" s="55"/>
      <c r="AK29" s="56"/>
      <c r="AL29" s="56"/>
      <c r="AM29" s="57"/>
      <c r="AN29"/>
      <c r="AO29"/>
      <c r="AP29"/>
      <c r="AQ29"/>
      <c r="AR29"/>
    </row>
    <row r="30" spans="1:44" s="5" customFormat="1">
      <c r="A30" s="51"/>
      <c r="B30" s="51"/>
      <c r="C30" s="52"/>
      <c r="D30" s="54"/>
      <c r="E30" s="52"/>
      <c r="F30" s="54"/>
      <c r="G30" s="52"/>
      <c r="H30" s="54"/>
      <c r="I30" s="52"/>
      <c r="J30" s="54"/>
      <c r="K30" s="52"/>
      <c r="L30" s="54"/>
      <c r="M30" s="59"/>
      <c r="N30" s="54"/>
      <c r="O30" s="59"/>
      <c r="P30" s="54"/>
      <c r="Q30" s="59"/>
      <c r="R30" s="54"/>
      <c r="S30" s="51"/>
      <c r="T30" s="51"/>
      <c r="U30" s="51"/>
      <c r="V30" s="51"/>
      <c r="W30" s="51"/>
      <c r="X30" s="51"/>
      <c r="Y30" s="51"/>
      <c r="Z30" s="51"/>
      <c r="AA30" s="72"/>
      <c r="AB30" s="51"/>
      <c r="AC30" s="51"/>
      <c r="AD30" s="51"/>
      <c r="AE30" s="51"/>
      <c r="AF30" s="51"/>
      <c r="AG30" s="51"/>
      <c r="AH30" s="51"/>
      <c r="AI30" s="73"/>
      <c r="AJ30" s="55"/>
      <c r="AK30" s="56"/>
      <c r="AL30" s="56"/>
      <c r="AM30" s="57"/>
      <c r="AN30"/>
      <c r="AO30"/>
      <c r="AP30"/>
      <c r="AQ30"/>
      <c r="AR30"/>
    </row>
    <row r="31" spans="1:44" s="5" customFormat="1">
      <c r="A31" s="51"/>
      <c r="B31" s="51"/>
      <c r="C31" s="52"/>
      <c r="D31" s="58"/>
      <c r="E31" s="52"/>
      <c r="F31" s="54"/>
      <c r="G31" s="52"/>
      <c r="H31" s="54"/>
      <c r="I31" s="52"/>
      <c r="J31" s="54"/>
      <c r="K31" s="52"/>
      <c r="L31" s="54"/>
      <c r="M31" s="59"/>
      <c r="N31" s="54"/>
      <c r="O31" s="59"/>
      <c r="P31" s="54"/>
      <c r="Q31" s="59"/>
      <c r="R31" s="54"/>
      <c r="S31" s="51"/>
      <c r="T31" s="51"/>
      <c r="U31" s="51"/>
      <c r="V31" s="51"/>
      <c r="W31" s="51"/>
      <c r="X31" s="51"/>
      <c r="Y31" s="51"/>
      <c r="Z31" s="51"/>
      <c r="AA31" s="72"/>
      <c r="AB31" s="51"/>
      <c r="AC31" s="51"/>
      <c r="AD31" s="51"/>
      <c r="AE31" s="51"/>
      <c r="AF31" s="51"/>
      <c r="AG31" s="51"/>
      <c r="AH31" s="51"/>
      <c r="AI31" s="70"/>
      <c r="AJ31" s="55"/>
      <c r="AK31" s="56"/>
      <c r="AL31" s="56"/>
      <c r="AM31" s="57"/>
      <c r="AN31"/>
      <c r="AO31"/>
      <c r="AP31"/>
      <c r="AQ31"/>
      <c r="AR31"/>
    </row>
    <row r="32" spans="1:44" s="5" customFormat="1">
      <c r="A32" s="51"/>
      <c r="B32" s="51"/>
      <c r="C32" s="52"/>
      <c r="D32" s="54"/>
      <c r="E32" s="52"/>
      <c r="F32" s="54"/>
      <c r="G32" s="52"/>
      <c r="H32" s="54"/>
      <c r="I32" s="52"/>
      <c r="J32" s="54"/>
      <c r="K32" s="52"/>
      <c r="L32" s="54"/>
      <c r="M32" s="59"/>
      <c r="N32" s="54"/>
      <c r="O32" s="59"/>
      <c r="P32" s="54"/>
      <c r="Q32" s="59"/>
      <c r="R32" s="54"/>
      <c r="S32" s="51"/>
      <c r="T32" s="51"/>
      <c r="U32" s="51"/>
      <c r="V32" s="51"/>
      <c r="W32" s="51"/>
      <c r="X32" s="51"/>
      <c r="Y32" s="51"/>
      <c r="Z32" s="51"/>
      <c r="AA32" s="72"/>
      <c r="AB32" s="51"/>
      <c r="AC32" s="51"/>
      <c r="AD32" s="51"/>
      <c r="AE32" s="51"/>
      <c r="AF32" s="51"/>
      <c r="AG32" s="51"/>
      <c r="AH32" s="51"/>
      <c r="AI32" s="70"/>
      <c r="AJ32" s="55"/>
      <c r="AK32" s="56"/>
      <c r="AL32" s="56"/>
      <c r="AM32" s="57"/>
      <c r="AN32"/>
      <c r="AO32"/>
      <c r="AP32"/>
      <c r="AQ32"/>
      <c r="AR32"/>
    </row>
    <row r="33" spans="1:44" s="5" customFormat="1">
      <c r="A33" s="51"/>
      <c r="B33" s="51"/>
      <c r="C33" s="52"/>
      <c r="D33" s="54"/>
      <c r="E33" s="52"/>
      <c r="F33" s="54"/>
      <c r="G33" s="52"/>
      <c r="H33" s="54"/>
      <c r="I33" s="52"/>
      <c r="J33" s="54"/>
      <c r="K33" s="52"/>
      <c r="L33" s="54"/>
      <c r="M33" s="52"/>
      <c r="N33" s="54"/>
      <c r="O33" s="52"/>
      <c r="P33" s="54"/>
      <c r="Q33" s="59"/>
      <c r="R33" s="54"/>
      <c r="S33" s="51"/>
      <c r="T33" s="51"/>
      <c r="U33" s="51"/>
      <c r="V33" s="51"/>
      <c r="W33" s="51"/>
      <c r="X33" s="51"/>
      <c r="Y33" s="51"/>
      <c r="Z33" s="51"/>
      <c r="AA33" s="72"/>
      <c r="AB33" s="51"/>
      <c r="AC33" s="51"/>
      <c r="AD33" s="51"/>
      <c r="AE33" s="51"/>
      <c r="AF33" s="51"/>
      <c r="AG33" s="51"/>
      <c r="AH33" s="51"/>
      <c r="AI33" s="70"/>
      <c r="AJ33" s="55"/>
      <c r="AK33" s="56"/>
      <c r="AL33" s="56"/>
      <c r="AM33" s="57"/>
      <c r="AN33"/>
      <c r="AO33"/>
      <c r="AP33"/>
      <c r="AQ33"/>
      <c r="AR33"/>
    </row>
    <row r="34" spans="1:44" s="5" customFormat="1">
      <c r="A34" s="51"/>
      <c r="B34" s="51"/>
      <c r="C34" s="52"/>
      <c r="D34" s="54"/>
      <c r="E34" s="52"/>
      <c r="F34" s="54"/>
      <c r="G34" s="52"/>
      <c r="H34" s="54"/>
      <c r="I34" s="52"/>
      <c r="J34" s="54"/>
      <c r="K34" s="52"/>
      <c r="L34" s="54"/>
      <c r="M34" s="52"/>
      <c r="N34" s="54"/>
      <c r="O34" s="59"/>
      <c r="P34" s="54"/>
      <c r="Q34" s="59"/>
      <c r="R34" s="54"/>
      <c r="S34" s="51"/>
      <c r="T34" s="51"/>
      <c r="U34" s="51"/>
      <c r="V34" s="51"/>
      <c r="W34" s="51"/>
      <c r="X34" s="51"/>
      <c r="Y34" s="51"/>
      <c r="Z34" s="51"/>
      <c r="AA34" s="72"/>
      <c r="AB34" s="51"/>
      <c r="AC34" s="51"/>
      <c r="AD34" s="51"/>
      <c r="AE34" s="51"/>
      <c r="AF34" s="51"/>
      <c r="AG34" s="51"/>
      <c r="AH34" s="51"/>
      <c r="AI34" s="73"/>
      <c r="AJ34" s="55"/>
      <c r="AK34" s="56"/>
      <c r="AL34" s="56"/>
      <c r="AM34" s="57"/>
      <c r="AN34"/>
      <c r="AO34"/>
      <c r="AP34"/>
      <c r="AQ34"/>
      <c r="AR34"/>
    </row>
    <row r="35" spans="1:44" s="5" customFormat="1">
      <c r="A35" s="51"/>
      <c r="B35" s="51"/>
      <c r="C35" s="52"/>
      <c r="D35" s="54"/>
      <c r="E35" s="52"/>
      <c r="F35" s="54"/>
      <c r="G35" s="52"/>
      <c r="H35" s="54"/>
      <c r="I35" s="52"/>
      <c r="J35" s="54"/>
      <c r="K35" s="59"/>
      <c r="L35" s="54"/>
      <c r="M35" s="59"/>
      <c r="N35" s="54"/>
      <c r="O35" s="59"/>
      <c r="P35" s="54"/>
      <c r="Q35" s="59"/>
      <c r="R35" s="54"/>
      <c r="S35" s="51"/>
      <c r="T35" s="51"/>
      <c r="U35" s="51"/>
      <c r="V35" s="51"/>
      <c r="W35" s="51"/>
      <c r="X35" s="51"/>
      <c r="Y35" s="51"/>
      <c r="Z35" s="51"/>
      <c r="AA35" s="72"/>
      <c r="AB35" s="51"/>
      <c r="AC35" s="51"/>
      <c r="AD35" s="51"/>
      <c r="AE35" s="51"/>
      <c r="AF35" s="51"/>
      <c r="AG35" s="51"/>
      <c r="AH35" s="51"/>
      <c r="AI35" s="73"/>
      <c r="AJ35" s="55"/>
      <c r="AK35" s="56"/>
      <c r="AL35" s="56"/>
      <c r="AM35" s="57"/>
      <c r="AN35"/>
      <c r="AO35"/>
      <c r="AP35"/>
      <c r="AQ35"/>
      <c r="AR35"/>
    </row>
    <row r="36" spans="1:44" s="5" customFormat="1">
      <c r="A36" s="51"/>
      <c r="B36" s="51"/>
      <c r="C36" s="52"/>
      <c r="D36" s="54"/>
      <c r="E36" s="52"/>
      <c r="F36" s="54"/>
      <c r="G36" s="52"/>
      <c r="H36" s="54"/>
      <c r="I36" s="52"/>
      <c r="J36" s="54"/>
      <c r="K36" s="59"/>
      <c r="L36" s="54"/>
      <c r="M36" s="59"/>
      <c r="N36" s="54"/>
      <c r="O36" s="59"/>
      <c r="P36" s="54"/>
      <c r="Q36" s="59"/>
      <c r="R36" s="54"/>
      <c r="S36" s="51"/>
      <c r="T36" s="51"/>
      <c r="U36" s="51"/>
      <c r="V36" s="51"/>
      <c r="W36" s="51"/>
      <c r="X36" s="51"/>
      <c r="Y36" s="51"/>
      <c r="Z36" s="51"/>
      <c r="AA36" s="72"/>
      <c r="AB36" s="51"/>
      <c r="AC36" s="51"/>
      <c r="AD36" s="51"/>
      <c r="AE36" s="51"/>
      <c r="AF36" s="51"/>
      <c r="AG36" s="51"/>
      <c r="AH36" s="51"/>
      <c r="AI36" s="73"/>
      <c r="AJ36" s="55"/>
      <c r="AK36" s="56"/>
      <c r="AL36" s="56"/>
      <c r="AM36" s="57"/>
      <c r="AN36"/>
      <c r="AO36"/>
      <c r="AP36"/>
      <c r="AQ36"/>
      <c r="AR36"/>
    </row>
    <row r="37" spans="1:44" s="5" customFormat="1">
      <c r="A37" s="51"/>
      <c r="B37" s="51"/>
      <c r="C37" s="52"/>
      <c r="D37" s="54"/>
      <c r="E37" s="52"/>
      <c r="F37" s="54"/>
      <c r="G37" s="52"/>
      <c r="H37" s="54"/>
      <c r="I37" s="52"/>
      <c r="J37" s="54"/>
      <c r="K37" s="59"/>
      <c r="L37" s="54"/>
      <c r="M37" s="59"/>
      <c r="N37" s="54"/>
      <c r="O37" s="59"/>
      <c r="P37" s="54"/>
      <c r="Q37" s="59"/>
      <c r="R37" s="54"/>
      <c r="S37" s="51"/>
      <c r="T37" s="51"/>
      <c r="U37" s="51"/>
      <c r="V37" s="51"/>
      <c r="W37" s="51"/>
      <c r="X37" s="51"/>
      <c r="Y37" s="51"/>
      <c r="Z37" s="51"/>
      <c r="AA37" s="72"/>
      <c r="AB37" s="51"/>
      <c r="AC37" s="51"/>
      <c r="AD37" s="51"/>
      <c r="AE37" s="51"/>
      <c r="AF37" s="51"/>
      <c r="AG37" s="51"/>
      <c r="AH37" s="51"/>
      <c r="AI37" s="73"/>
      <c r="AJ37" s="55"/>
      <c r="AK37" s="56"/>
      <c r="AL37" s="56"/>
      <c r="AM37" s="57"/>
      <c r="AN37"/>
      <c r="AO37"/>
      <c r="AP37"/>
      <c r="AQ37"/>
      <c r="AR37"/>
    </row>
    <row r="38" spans="1:44" s="5" customFormat="1">
      <c r="A38" s="51"/>
      <c r="B38" s="51"/>
      <c r="C38" s="52"/>
      <c r="D38" s="58"/>
      <c r="E38" s="52"/>
      <c r="F38" s="54"/>
      <c r="G38" s="52"/>
      <c r="H38" s="54"/>
      <c r="I38" s="52"/>
      <c r="J38" s="54"/>
      <c r="K38" s="52"/>
      <c r="L38" s="54"/>
      <c r="M38" s="52"/>
      <c r="N38" s="54"/>
      <c r="O38" s="59"/>
      <c r="P38" s="54"/>
      <c r="Q38" s="59"/>
      <c r="R38" s="54"/>
      <c r="S38" s="51"/>
      <c r="T38" s="51"/>
      <c r="U38" s="51"/>
      <c r="V38" s="51"/>
      <c r="W38" s="51"/>
      <c r="X38" s="51"/>
      <c r="Y38" s="51"/>
      <c r="Z38" s="51"/>
      <c r="AA38" s="72"/>
      <c r="AB38" s="51"/>
      <c r="AC38" s="51"/>
      <c r="AD38" s="51"/>
      <c r="AE38" s="51"/>
      <c r="AF38" s="51"/>
      <c r="AG38" s="51"/>
      <c r="AH38" s="51"/>
      <c r="AI38" s="70"/>
      <c r="AJ38" s="55"/>
      <c r="AK38" s="56"/>
      <c r="AL38" s="56"/>
      <c r="AM38" s="57"/>
      <c r="AN38"/>
      <c r="AO38"/>
      <c r="AP38"/>
      <c r="AQ38"/>
      <c r="AR38"/>
    </row>
    <row r="39" spans="1:44" s="5" customFormat="1">
      <c r="A39" s="51"/>
      <c r="B39" s="51"/>
      <c r="C39" s="52"/>
      <c r="D39" s="58"/>
      <c r="E39" s="52"/>
      <c r="F39" s="54"/>
      <c r="G39" s="52"/>
      <c r="H39" s="54"/>
      <c r="I39" s="52"/>
      <c r="J39" s="54"/>
      <c r="K39" s="59"/>
      <c r="L39" s="54"/>
      <c r="M39" s="59"/>
      <c r="N39" s="54"/>
      <c r="O39" s="59"/>
      <c r="P39" s="54"/>
      <c r="Q39" s="59"/>
      <c r="R39" s="54"/>
      <c r="S39" s="51"/>
      <c r="T39" s="51"/>
      <c r="U39" s="51"/>
      <c r="V39" s="51"/>
      <c r="W39" s="51"/>
      <c r="X39" s="51"/>
      <c r="Y39" s="51"/>
      <c r="Z39" s="51"/>
      <c r="AA39" s="72"/>
      <c r="AB39" s="51"/>
      <c r="AC39" s="51"/>
      <c r="AD39" s="51"/>
      <c r="AE39" s="51"/>
      <c r="AF39" s="51"/>
      <c r="AG39" s="51"/>
      <c r="AH39" s="51"/>
      <c r="AI39" s="70"/>
      <c r="AJ39" s="55"/>
      <c r="AK39" s="56"/>
      <c r="AL39" s="56"/>
      <c r="AM39" s="57"/>
      <c r="AN39"/>
      <c r="AO39"/>
      <c r="AP39"/>
      <c r="AQ39"/>
      <c r="AR39"/>
    </row>
    <row r="40" spans="1:44" s="5" customFormat="1">
      <c r="A40" s="51"/>
      <c r="B40" s="51"/>
      <c r="C40" s="52"/>
      <c r="D40" s="54"/>
      <c r="E40" s="52"/>
      <c r="F40" s="54"/>
      <c r="G40" s="52"/>
      <c r="H40" s="54"/>
      <c r="I40" s="52"/>
      <c r="J40" s="54"/>
      <c r="K40" s="52"/>
      <c r="L40" s="54"/>
      <c r="M40" s="52"/>
      <c r="N40" s="54"/>
      <c r="O40" s="59"/>
      <c r="P40" s="54"/>
      <c r="Q40" s="59"/>
      <c r="R40" s="54"/>
      <c r="S40" s="51"/>
      <c r="T40" s="51"/>
      <c r="U40" s="51"/>
      <c r="V40" s="51"/>
      <c r="W40" s="51"/>
      <c r="X40" s="51"/>
      <c r="Y40" s="51"/>
      <c r="Z40" s="51"/>
      <c r="AA40" s="72"/>
      <c r="AB40" s="51"/>
      <c r="AC40" s="51"/>
      <c r="AD40" s="51"/>
      <c r="AE40" s="51"/>
      <c r="AF40" s="51"/>
      <c r="AG40" s="51"/>
      <c r="AH40" s="51"/>
      <c r="AI40" s="73"/>
      <c r="AJ40" s="55"/>
      <c r="AK40" s="56"/>
      <c r="AL40" s="56"/>
      <c r="AM40" s="57"/>
      <c r="AN40"/>
      <c r="AO40"/>
      <c r="AP40"/>
      <c r="AQ40"/>
      <c r="AR40"/>
    </row>
    <row r="41" spans="1:44" s="5" customFormat="1">
      <c r="A41" s="51"/>
      <c r="B41" s="51"/>
      <c r="C41" s="52"/>
      <c r="D41" s="58"/>
      <c r="E41" s="52"/>
      <c r="F41" s="54"/>
      <c r="G41" s="52"/>
      <c r="H41" s="54"/>
      <c r="I41" s="52"/>
      <c r="J41" s="54"/>
      <c r="K41" s="52"/>
      <c r="L41" s="54"/>
      <c r="M41" s="59"/>
      <c r="N41" s="54"/>
      <c r="O41" s="59"/>
      <c r="P41" s="54"/>
      <c r="Q41" s="59"/>
      <c r="R41" s="54"/>
      <c r="S41" s="51"/>
      <c r="T41" s="51"/>
      <c r="U41" s="51"/>
      <c r="V41" s="51"/>
      <c r="W41" s="51"/>
      <c r="X41" s="51"/>
      <c r="Y41" s="51"/>
      <c r="Z41" s="51"/>
      <c r="AA41" s="72"/>
      <c r="AB41" s="51"/>
      <c r="AC41" s="51"/>
      <c r="AD41" s="51"/>
      <c r="AE41" s="51"/>
      <c r="AF41" s="51"/>
      <c r="AG41" s="51"/>
      <c r="AH41" s="51"/>
      <c r="AI41" s="73"/>
      <c r="AJ41" s="55"/>
      <c r="AK41" s="56"/>
      <c r="AL41" s="56"/>
      <c r="AM41" s="57"/>
      <c r="AN41"/>
      <c r="AO41"/>
      <c r="AP41"/>
      <c r="AQ41"/>
      <c r="AR41"/>
    </row>
    <row r="42" spans="1:44" s="5" customFormat="1">
      <c r="A42" s="51"/>
      <c r="B42" s="51"/>
      <c r="C42" s="52"/>
      <c r="D42" s="58"/>
      <c r="E42" s="52"/>
      <c r="F42" s="54"/>
      <c r="G42" s="52"/>
      <c r="H42" s="54"/>
      <c r="I42" s="59"/>
      <c r="J42" s="54"/>
      <c r="K42" s="59"/>
      <c r="L42" s="54"/>
      <c r="M42" s="59"/>
      <c r="N42" s="54"/>
      <c r="O42" s="59"/>
      <c r="P42" s="54"/>
      <c r="Q42" s="59"/>
      <c r="R42" s="54"/>
      <c r="S42" s="51"/>
      <c r="T42" s="51"/>
      <c r="U42" s="51"/>
      <c r="V42" s="51"/>
      <c r="W42" s="51"/>
      <c r="X42" s="51"/>
      <c r="Y42" s="51"/>
      <c r="Z42" s="51"/>
      <c r="AA42" s="72"/>
      <c r="AB42" s="51"/>
      <c r="AC42" s="51"/>
      <c r="AD42" s="51"/>
      <c r="AE42" s="51"/>
      <c r="AF42" s="51"/>
      <c r="AG42" s="51"/>
      <c r="AH42" s="51"/>
      <c r="AI42" s="70"/>
      <c r="AJ42" s="55"/>
      <c r="AK42" s="56"/>
      <c r="AL42" s="56"/>
      <c r="AM42" s="57"/>
      <c r="AN42"/>
      <c r="AO42"/>
      <c r="AP42"/>
      <c r="AQ42"/>
      <c r="AR42"/>
    </row>
    <row r="43" spans="1:44" s="5" customFormat="1">
      <c r="A43" s="51"/>
      <c r="B43" s="51"/>
      <c r="C43" s="52"/>
      <c r="D43" s="54"/>
      <c r="E43" s="52"/>
      <c r="F43" s="54"/>
      <c r="G43" s="52"/>
      <c r="H43" s="54"/>
      <c r="I43" s="59"/>
      <c r="J43" s="54"/>
      <c r="K43" s="59"/>
      <c r="L43" s="54"/>
      <c r="M43" s="59"/>
      <c r="N43" s="54"/>
      <c r="O43" s="59"/>
      <c r="P43" s="54"/>
      <c r="Q43" s="59"/>
      <c r="R43" s="54"/>
      <c r="S43" s="51"/>
      <c r="T43" s="51"/>
      <c r="U43" s="51"/>
      <c r="V43" s="51"/>
      <c r="W43" s="51"/>
      <c r="X43" s="51"/>
      <c r="Y43" s="51"/>
      <c r="Z43" s="51"/>
      <c r="AA43" s="72"/>
      <c r="AB43" s="51"/>
      <c r="AC43" s="51"/>
      <c r="AD43" s="51"/>
      <c r="AE43" s="51"/>
      <c r="AF43" s="51"/>
      <c r="AG43" s="51"/>
      <c r="AH43" s="51"/>
      <c r="AI43" s="70"/>
      <c r="AJ43" s="55"/>
      <c r="AK43" s="56"/>
      <c r="AL43" s="56"/>
      <c r="AM43" s="57"/>
      <c r="AN43"/>
      <c r="AO43"/>
      <c r="AP43"/>
      <c r="AQ43"/>
      <c r="AR43"/>
    </row>
    <row r="44" spans="1:44" s="5" customFormat="1">
      <c r="A44" s="51"/>
      <c r="B44" s="51"/>
      <c r="C44" s="52"/>
      <c r="D44" s="54"/>
      <c r="E44" s="52"/>
      <c r="F44" s="54"/>
      <c r="G44" s="52"/>
      <c r="H44" s="54"/>
      <c r="I44" s="52"/>
      <c r="J44" s="54"/>
      <c r="K44" s="52"/>
      <c r="L44" s="54"/>
      <c r="M44" s="52"/>
      <c r="N44" s="54"/>
      <c r="O44" s="59"/>
      <c r="P44" s="54"/>
      <c r="Q44" s="59"/>
      <c r="R44" s="54"/>
      <c r="S44" s="51"/>
      <c r="T44" s="51"/>
      <c r="U44" s="51"/>
      <c r="V44" s="51"/>
      <c r="W44" s="51"/>
      <c r="X44" s="51"/>
      <c r="Y44" s="51"/>
      <c r="Z44" s="51"/>
      <c r="AA44" s="72"/>
      <c r="AB44" s="51"/>
      <c r="AC44" s="51"/>
      <c r="AD44" s="51"/>
      <c r="AE44" s="51"/>
      <c r="AF44" s="51"/>
      <c r="AG44" s="51"/>
      <c r="AH44" s="51"/>
      <c r="AI44" s="73"/>
      <c r="AJ44" s="55"/>
      <c r="AK44" s="56"/>
      <c r="AL44" s="56"/>
      <c r="AM44" s="57"/>
      <c r="AN44"/>
      <c r="AO44"/>
      <c r="AP44"/>
      <c r="AQ44"/>
      <c r="AR44"/>
    </row>
    <row r="45" spans="1:44" s="5" customFormat="1">
      <c r="A45" s="51"/>
      <c r="B45" s="51"/>
      <c r="C45" s="52"/>
      <c r="D45" s="54"/>
      <c r="E45" s="52"/>
      <c r="F45" s="54"/>
      <c r="G45" s="52"/>
      <c r="H45" s="54"/>
      <c r="I45" s="59"/>
      <c r="J45" s="54"/>
      <c r="K45" s="59"/>
      <c r="L45" s="54"/>
      <c r="M45" s="59"/>
      <c r="N45" s="54"/>
      <c r="O45" s="59"/>
      <c r="P45" s="54"/>
      <c r="Q45" s="59"/>
      <c r="R45" s="54"/>
      <c r="S45" s="51"/>
      <c r="T45" s="51"/>
      <c r="U45" s="51"/>
      <c r="V45" s="51"/>
      <c r="W45" s="51"/>
      <c r="X45" s="51"/>
      <c r="Y45" s="51"/>
      <c r="Z45" s="51"/>
      <c r="AA45" s="72"/>
      <c r="AB45" s="51"/>
      <c r="AC45" s="51"/>
      <c r="AD45" s="51"/>
      <c r="AE45" s="51"/>
      <c r="AF45" s="51"/>
      <c r="AG45" s="51"/>
      <c r="AH45" s="51"/>
      <c r="AI45" s="73"/>
      <c r="AJ45" s="55"/>
      <c r="AK45" s="56"/>
      <c r="AL45" s="56"/>
      <c r="AM45" s="57"/>
      <c r="AN45"/>
      <c r="AO45"/>
      <c r="AP45"/>
      <c r="AQ45"/>
      <c r="AR45"/>
    </row>
    <row r="46" spans="1:44" s="5" customFormat="1">
      <c r="A46" s="51"/>
      <c r="B46" s="51"/>
      <c r="C46" s="52"/>
      <c r="D46" s="54"/>
      <c r="E46" s="52"/>
      <c r="F46" s="54"/>
      <c r="G46" s="52"/>
      <c r="H46" s="54"/>
      <c r="I46" s="52"/>
      <c r="J46" s="54"/>
      <c r="K46" s="59"/>
      <c r="L46" s="54"/>
      <c r="M46" s="59"/>
      <c r="N46" s="54"/>
      <c r="O46" s="59"/>
      <c r="P46" s="54"/>
      <c r="Q46" s="59"/>
      <c r="R46" s="54"/>
      <c r="S46" s="51"/>
      <c r="T46" s="51"/>
      <c r="U46" s="51"/>
      <c r="V46" s="51"/>
      <c r="W46" s="51"/>
      <c r="X46" s="51"/>
      <c r="Y46" s="51"/>
      <c r="Z46" s="51"/>
      <c r="AA46" s="72"/>
      <c r="AB46" s="51"/>
      <c r="AC46" s="51"/>
      <c r="AD46" s="51"/>
      <c r="AE46" s="51"/>
      <c r="AF46" s="51"/>
      <c r="AG46" s="51"/>
      <c r="AH46" s="51"/>
      <c r="AI46" s="70"/>
      <c r="AJ46" s="55"/>
      <c r="AK46" s="56"/>
      <c r="AL46" s="56"/>
      <c r="AM46" s="57"/>
      <c r="AN46"/>
      <c r="AO46"/>
      <c r="AP46"/>
      <c r="AQ46"/>
      <c r="AR46"/>
    </row>
    <row r="47" spans="1:44" s="5" customFormat="1">
      <c r="A47" s="51"/>
      <c r="B47" s="51"/>
      <c r="C47" s="52"/>
      <c r="D47" s="58"/>
      <c r="E47" s="52"/>
      <c r="F47" s="54"/>
      <c r="G47" s="59"/>
      <c r="H47" s="54"/>
      <c r="I47" s="59"/>
      <c r="J47" s="54"/>
      <c r="K47" s="59"/>
      <c r="L47" s="54"/>
      <c r="M47" s="59"/>
      <c r="N47" s="54"/>
      <c r="O47" s="59"/>
      <c r="P47" s="54"/>
      <c r="Q47" s="59"/>
      <c r="R47" s="54"/>
      <c r="S47" s="51"/>
      <c r="T47" s="51"/>
      <c r="U47" s="51"/>
      <c r="V47" s="51"/>
      <c r="W47" s="51"/>
      <c r="X47" s="51"/>
      <c r="Y47" s="51"/>
      <c r="Z47" s="51"/>
      <c r="AA47" s="72"/>
      <c r="AB47" s="51"/>
      <c r="AC47" s="51"/>
      <c r="AD47" s="51"/>
      <c r="AE47" s="51"/>
      <c r="AF47" s="51"/>
      <c r="AG47" s="51"/>
      <c r="AH47" s="51"/>
      <c r="AI47" s="70"/>
      <c r="AJ47" s="55"/>
      <c r="AK47" s="56"/>
      <c r="AL47" s="56"/>
      <c r="AM47" s="57"/>
      <c r="AN47"/>
      <c r="AO47"/>
      <c r="AP47"/>
      <c r="AQ47"/>
      <c r="AR47"/>
    </row>
    <row r="48" spans="1:44" s="5" customFormat="1">
      <c r="A48" s="51"/>
      <c r="B48" s="51"/>
      <c r="C48" s="52"/>
      <c r="D48" s="58"/>
      <c r="E48" s="59"/>
      <c r="F48" s="54"/>
      <c r="G48" s="59"/>
      <c r="H48" s="54"/>
      <c r="I48" s="59"/>
      <c r="J48" s="54"/>
      <c r="K48" s="59"/>
      <c r="L48" s="54"/>
      <c r="M48" s="59"/>
      <c r="N48" s="54"/>
      <c r="O48" s="59"/>
      <c r="P48" s="54"/>
      <c r="Q48" s="59"/>
      <c r="R48" s="54"/>
      <c r="S48" s="51"/>
      <c r="T48" s="51"/>
      <c r="U48" s="51"/>
      <c r="V48" s="51"/>
      <c r="W48" s="51"/>
      <c r="X48" s="51"/>
      <c r="Y48" s="51"/>
      <c r="Z48" s="51"/>
      <c r="AA48" s="72"/>
      <c r="AB48" s="51"/>
      <c r="AC48" s="51"/>
      <c r="AD48" s="51"/>
      <c r="AE48" s="51"/>
      <c r="AF48" s="51"/>
      <c r="AG48" s="51"/>
      <c r="AH48" s="51"/>
      <c r="AI48" s="73"/>
      <c r="AJ48" s="55"/>
      <c r="AK48" s="56"/>
      <c r="AL48" s="56"/>
      <c r="AM48" s="57"/>
      <c r="AN48"/>
      <c r="AO48"/>
      <c r="AP48"/>
      <c r="AQ48"/>
      <c r="AR48"/>
    </row>
    <row r="49" spans="1:44" s="5" customFormat="1">
      <c r="A49" s="51"/>
      <c r="B49" s="51"/>
      <c r="C49" s="59"/>
      <c r="D49" s="54"/>
      <c r="E49" s="59"/>
      <c r="F49" s="54"/>
      <c r="G49" s="59"/>
      <c r="H49" s="54"/>
      <c r="I49" s="59"/>
      <c r="J49" s="54"/>
      <c r="K49" s="59"/>
      <c r="L49" s="54"/>
      <c r="M49" s="59"/>
      <c r="N49" s="54"/>
      <c r="O49" s="59"/>
      <c r="P49" s="54"/>
      <c r="Q49" s="59"/>
      <c r="R49" s="54"/>
      <c r="S49" s="51"/>
      <c r="T49" s="51"/>
      <c r="U49" s="51"/>
      <c r="V49" s="51"/>
      <c r="W49" s="51"/>
      <c r="X49" s="51"/>
      <c r="Y49" s="51"/>
      <c r="Z49" s="51"/>
      <c r="AA49" s="72"/>
      <c r="AB49" s="51"/>
      <c r="AC49" s="51"/>
      <c r="AD49" s="51"/>
      <c r="AE49" s="51"/>
      <c r="AF49" s="51"/>
      <c r="AG49" s="51"/>
      <c r="AH49" s="51"/>
      <c r="AI49" s="73"/>
      <c r="AJ49" s="55"/>
      <c r="AK49" s="56"/>
      <c r="AL49" s="56"/>
      <c r="AM49" s="57"/>
      <c r="AN49"/>
      <c r="AO49"/>
      <c r="AP49"/>
      <c r="AQ49"/>
      <c r="AR49"/>
    </row>
    <row r="50" spans="1:44" s="5" customFormat="1">
      <c r="A50" s="51"/>
      <c r="B50" s="51"/>
      <c r="C50" s="59"/>
      <c r="D50" s="54"/>
      <c r="E50" s="59"/>
      <c r="F50" s="54"/>
      <c r="G50" s="59"/>
      <c r="H50" s="54"/>
      <c r="I50" s="59"/>
      <c r="J50" s="54"/>
      <c r="K50" s="59"/>
      <c r="L50" s="54"/>
      <c r="M50" s="59"/>
      <c r="N50" s="54"/>
      <c r="O50" s="59"/>
      <c r="P50" s="54"/>
      <c r="Q50" s="59"/>
      <c r="R50" s="54"/>
      <c r="S50" s="51"/>
      <c r="T50" s="51"/>
      <c r="U50" s="51"/>
      <c r="V50" s="51"/>
      <c r="W50" s="51"/>
      <c r="X50" s="51"/>
      <c r="Y50" s="51"/>
      <c r="Z50" s="51"/>
      <c r="AA50" s="72"/>
      <c r="AB50" s="51"/>
      <c r="AC50" s="51"/>
      <c r="AD50" s="51"/>
      <c r="AE50" s="51"/>
      <c r="AF50" s="51"/>
      <c r="AG50" s="51"/>
      <c r="AH50" s="51"/>
      <c r="AI50" s="70"/>
      <c r="AJ50" s="55"/>
      <c r="AK50" s="56"/>
      <c r="AL50" s="56"/>
      <c r="AM50" s="57"/>
      <c r="AN50"/>
      <c r="AO50"/>
      <c r="AP50"/>
      <c r="AQ50"/>
      <c r="AR50"/>
    </row>
    <row r="51" spans="1:44" s="5" customFormat="1">
      <c r="A51" s="51"/>
      <c r="B51" s="51"/>
      <c r="C51" s="59"/>
      <c r="D51" s="54"/>
      <c r="E51" s="59"/>
      <c r="F51" s="54"/>
      <c r="G51" s="59"/>
      <c r="H51" s="54"/>
      <c r="I51" s="59"/>
      <c r="J51" s="54"/>
      <c r="K51" s="59"/>
      <c r="L51" s="54"/>
      <c r="M51" s="59"/>
      <c r="N51" s="54"/>
      <c r="O51" s="59"/>
      <c r="P51" s="54"/>
      <c r="Q51" s="59"/>
      <c r="R51" s="54"/>
      <c r="S51" s="51"/>
      <c r="T51" s="51"/>
      <c r="U51" s="51"/>
      <c r="V51" s="51"/>
      <c r="W51" s="51"/>
      <c r="X51" s="51"/>
      <c r="Y51" s="51"/>
      <c r="Z51" s="51"/>
      <c r="AA51" s="72"/>
      <c r="AB51" s="51"/>
      <c r="AC51" s="51"/>
      <c r="AD51" s="51"/>
      <c r="AE51" s="51"/>
      <c r="AF51" s="51"/>
      <c r="AG51" s="51"/>
      <c r="AH51" s="51"/>
      <c r="AI51" s="70"/>
      <c r="AJ51" s="55"/>
      <c r="AK51" s="56"/>
      <c r="AL51" s="56"/>
      <c r="AM51" s="57"/>
      <c r="AN51"/>
      <c r="AO51"/>
      <c r="AP51"/>
      <c r="AQ51"/>
      <c r="AR51"/>
    </row>
    <row r="52" spans="1:44" s="4" customFormat="1">
      <c r="A52" s="60"/>
      <c r="B52" s="61"/>
      <c r="C52" s="62"/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2"/>
      <c r="R52" s="61"/>
      <c r="S52" s="63"/>
      <c r="T52" s="64"/>
      <c r="U52" s="63"/>
      <c r="V52" s="64"/>
      <c r="W52" s="63"/>
      <c r="X52" s="64"/>
      <c r="Y52" s="63"/>
      <c r="Z52" s="64"/>
      <c r="AB52" s="1"/>
      <c r="AC52" s="1"/>
      <c r="AD52" s="1"/>
      <c r="AE52" s="1"/>
      <c r="AF52" s="1"/>
      <c r="AG52" s="1"/>
      <c r="AH52" s="1"/>
      <c r="AI52" s="74"/>
      <c r="AJ52" s="60"/>
      <c r="AK52" s="60"/>
      <c r="AL52" s="60"/>
      <c r="AM52" s="60"/>
      <c r="AN52"/>
    </row>
    <row r="55" spans="1:44" s="5" customFormat="1">
      <c r="C55" s="6"/>
      <c r="E55" s="6"/>
      <c r="G55" s="6"/>
      <c r="I55" s="6"/>
      <c r="K55" s="6"/>
      <c r="M55" s="6"/>
      <c r="O55" s="6"/>
      <c r="Q55" s="6"/>
      <c r="AB55" s="51"/>
      <c r="AC55" s="51"/>
      <c r="AD55" s="51"/>
      <c r="AE55" s="51"/>
      <c r="AF55" s="51"/>
      <c r="AG55" s="51"/>
      <c r="AH55" s="51"/>
      <c r="AN55"/>
    </row>
    <row r="59" spans="1:44">
      <c r="E59" s="6"/>
    </row>
  </sheetData>
  <phoneticPr fontId="4" type="noConversion"/>
  <pageMargins left="0.75" right="0.75" top="9.6666666666666665E-2" bottom="1" header="0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59"/>
  <sheetViews>
    <sheetView zoomScale="125" zoomScaleNormal="125" zoomScalePageLayoutView="125" workbookViewId="0">
      <selection activeCell="W16" sqref="W16"/>
    </sheetView>
  </sheetViews>
  <sheetFormatPr baseColWidth="10" defaultColWidth="10.7109375" defaultRowHeight="15"/>
  <cols>
    <col min="1" max="1" width="10.7109375" style="7"/>
    <col min="2" max="2" width="19.28515625" style="7" customWidth="1"/>
    <col min="3" max="3" width="11" style="8" customWidth="1"/>
    <col min="4" max="4" width="10.7109375" style="7"/>
    <col min="5" max="5" width="11" style="8" customWidth="1"/>
    <col min="6" max="6" width="10.7109375" style="7"/>
    <col min="7" max="7" width="11" style="8" customWidth="1"/>
    <col min="8" max="8" width="10.7109375" style="7"/>
    <col min="9" max="9" width="10.7109375" style="8"/>
    <col min="10" max="10" width="10.7109375" style="7"/>
    <col min="11" max="11" width="10.7109375" style="8"/>
    <col min="12" max="12" width="10.7109375" style="7"/>
    <col min="13" max="13" width="10.7109375" style="8"/>
    <col min="14" max="14" width="10.7109375" style="7"/>
    <col min="15" max="15" width="10.7109375" style="8"/>
    <col min="16" max="16" width="10.7109375" style="7"/>
    <col min="17" max="17" width="11" style="8" customWidth="1"/>
    <col min="18" max="18" width="10.7109375" style="7"/>
    <col min="19" max="24" width="10.7109375" style="65"/>
    <col min="25" max="25" width="11" style="65" customWidth="1"/>
    <col min="26" max="27" width="10.7109375" style="65"/>
    <col min="28" max="28" width="10.7109375" style="7"/>
    <col min="29" max="29" width="20.5703125" style="7" customWidth="1"/>
    <col min="30" max="30" width="10.7109375" style="7"/>
    <col min="31" max="31" width="16.42578125" style="7" customWidth="1"/>
    <col min="32" max="32" width="10.42578125" style="7" customWidth="1"/>
    <col min="34" max="16384" width="10.7109375" style="7"/>
  </cols>
  <sheetData>
    <row r="1" spans="1:37" s="4" customFormat="1" ht="30">
      <c r="A1" s="1" t="s">
        <v>377</v>
      </c>
      <c r="B1" s="2" t="s">
        <v>378</v>
      </c>
      <c r="C1" s="3" t="s">
        <v>24</v>
      </c>
      <c r="D1" s="2" t="s">
        <v>104</v>
      </c>
      <c r="E1" s="3" t="s">
        <v>25</v>
      </c>
      <c r="F1" s="2" t="s">
        <v>26</v>
      </c>
      <c r="G1" s="3" t="s">
        <v>27</v>
      </c>
      <c r="H1" s="2" t="s">
        <v>98</v>
      </c>
      <c r="I1" s="3" t="s">
        <v>109</v>
      </c>
      <c r="J1" s="2" t="s">
        <v>110</v>
      </c>
      <c r="K1" s="3" t="s">
        <v>111</v>
      </c>
      <c r="L1" s="2" t="s">
        <v>112</v>
      </c>
      <c r="M1" s="3" t="s">
        <v>113</v>
      </c>
      <c r="N1" s="2" t="s">
        <v>114</v>
      </c>
      <c r="O1" s="3" t="s">
        <v>115</v>
      </c>
      <c r="P1" s="2" t="s">
        <v>116</v>
      </c>
      <c r="Q1" s="3" t="s">
        <v>117</v>
      </c>
      <c r="R1" s="2" t="s">
        <v>118</v>
      </c>
      <c r="S1" s="3" t="s">
        <v>379</v>
      </c>
      <c r="T1" s="2" t="s">
        <v>380</v>
      </c>
      <c r="U1" s="3" t="s">
        <v>381</v>
      </c>
      <c r="V1" s="2" t="s">
        <v>382</v>
      </c>
      <c r="W1" s="3" t="s">
        <v>383</v>
      </c>
      <c r="X1" s="2" t="s">
        <v>384</v>
      </c>
      <c r="Y1" s="3" t="s">
        <v>385</v>
      </c>
      <c r="Z1" s="2" t="s">
        <v>386</v>
      </c>
      <c r="AA1" s="1"/>
      <c r="AB1" s="1" t="s">
        <v>387</v>
      </c>
      <c r="AC1" s="1" t="s">
        <v>388</v>
      </c>
      <c r="AD1" s="1" t="s">
        <v>389</v>
      </c>
      <c r="AE1" s="1" t="s">
        <v>390</v>
      </c>
      <c r="AF1" s="1" t="s">
        <v>391</v>
      </c>
      <c r="AG1" t="s">
        <v>392</v>
      </c>
      <c r="AH1" t="s">
        <v>393</v>
      </c>
      <c r="AI1" t="s">
        <v>394</v>
      </c>
      <c r="AJ1" t="s">
        <v>395</v>
      </c>
      <c r="AK1" t="s">
        <v>396</v>
      </c>
    </row>
    <row r="2" spans="1:37" s="5" customFormat="1">
      <c r="A2" s="51" t="s">
        <v>175</v>
      </c>
      <c r="B2" s="51" t="s">
        <v>176</v>
      </c>
      <c r="C2" s="52">
        <v>0.45046296296296301</v>
      </c>
      <c r="D2" s="53">
        <v>3.3796296296296297E-2</v>
      </c>
      <c r="E2" s="52">
        <v>0.48572916666666671</v>
      </c>
      <c r="F2" s="54">
        <f t="shared" ref="F2:F47" si="0">(MOD(E2-C2,1))</f>
        <v>3.5266203703703702E-2</v>
      </c>
      <c r="G2" s="52">
        <v>0.52136574074074071</v>
      </c>
      <c r="H2" s="54">
        <f t="shared" ref="H2:H46" si="1">(MOD(G2-E2,1))</f>
        <v>3.5636574074074001E-2</v>
      </c>
      <c r="I2" s="52">
        <v>0.55920138888888882</v>
      </c>
      <c r="J2" s="54">
        <f t="shared" ref="J2:J41" si="2">(MOD(I2-G2,1))</f>
        <v>3.7835648148148104E-2</v>
      </c>
      <c r="K2" s="52">
        <v>0.59930555555555554</v>
      </c>
      <c r="L2" s="54">
        <f t="shared" ref="L2:L32" si="3">(MOD(K2-I2,1))</f>
        <v>4.0104166666666718E-2</v>
      </c>
      <c r="M2" s="52">
        <v>0.63871527777777781</v>
      </c>
      <c r="N2" s="54">
        <f t="shared" ref="N2:N25" si="4">(MOD(M2-K2,1))</f>
        <v>3.9409722222222276E-2</v>
      </c>
      <c r="O2" s="52">
        <v>0.68282407407407408</v>
      </c>
      <c r="P2" s="54">
        <f t="shared" ref="P2:P13" si="5">(MOD(O2-M2,1))</f>
        <v>4.4108796296296271E-2</v>
      </c>
      <c r="Q2" s="52">
        <v>0.73038194444444438</v>
      </c>
      <c r="R2" s="54">
        <f t="shared" ref="R2:R8" si="6">(MOD(Q2-O2,1))</f>
        <v>4.7557870370370292E-2</v>
      </c>
      <c r="S2" s="52">
        <v>0.77314814814814825</v>
      </c>
      <c r="T2" s="54">
        <f>(MOD(S2-Q2,1))</f>
        <v>4.2766203703703876E-2</v>
      </c>
      <c r="U2" s="52">
        <v>0.82245370370370363</v>
      </c>
      <c r="V2" s="54">
        <f>(MOD(U2-S2,1))</f>
        <v>4.930555555555538E-2</v>
      </c>
      <c r="W2" s="52">
        <v>0.8725694444444444</v>
      </c>
      <c r="X2" s="54">
        <f>(MOD(W2-U2,1))</f>
        <v>5.0115740740740766E-2</v>
      </c>
      <c r="Y2" s="52">
        <v>0.43202546296296296</v>
      </c>
      <c r="Z2" s="54">
        <f>(MOD(Y2-W2,1))</f>
        <v>0.55945601851851856</v>
      </c>
      <c r="AA2" s="51"/>
      <c r="AB2" s="51">
        <v>12</v>
      </c>
      <c r="AC2" s="55">
        <f t="shared" ref="AC2:AC51" si="7">AB2*5.2</f>
        <v>62.400000000000006</v>
      </c>
      <c r="AD2" s="56">
        <f t="shared" ref="AD2:AD51" si="8">SUM(D2+F2+H2+J2+L2+N2+P2+R2)</f>
        <v>0.31371527777777763</v>
      </c>
      <c r="AE2" s="56">
        <f t="shared" ref="AE2:AE51" si="9">AVERAGE(D2,F2,H2,J2,L2,N2,P2,R2)</f>
        <v>3.9214409722222204E-2</v>
      </c>
      <c r="AF2" s="57">
        <f t="shared" ref="AF2:AF51" si="10">AB2*1400</f>
        <v>16800</v>
      </c>
      <c r="AG2" t="s">
        <v>397</v>
      </c>
      <c r="AH2">
        <v>36</v>
      </c>
      <c r="AI2" t="s">
        <v>398</v>
      </c>
      <c r="AJ2" t="s">
        <v>399</v>
      </c>
      <c r="AK2">
        <v>44</v>
      </c>
    </row>
    <row r="3" spans="1:37" s="5" customFormat="1">
      <c r="A3" s="51" t="s">
        <v>156</v>
      </c>
      <c r="B3" s="51" t="s">
        <v>157</v>
      </c>
      <c r="C3" s="52">
        <v>0.45254629629629628</v>
      </c>
      <c r="D3" s="53">
        <v>3.5879629629629629E-2</v>
      </c>
      <c r="E3" s="52">
        <v>0.49178240740740736</v>
      </c>
      <c r="F3" s="54">
        <f t="shared" si="0"/>
        <v>3.9236111111111083E-2</v>
      </c>
      <c r="G3" s="52">
        <v>0.530787037037037</v>
      </c>
      <c r="H3" s="54">
        <f t="shared" si="1"/>
        <v>3.9004629629629639E-2</v>
      </c>
      <c r="I3" s="52">
        <v>0.57256944444444446</v>
      </c>
      <c r="J3" s="54">
        <f t="shared" si="2"/>
        <v>4.1782407407407463E-2</v>
      </c>
      <c r="K3" s="52">
        <v>0.6150578703703703</v>
      </c>
      <c r="L3" s="54">
        <f t="shared" si="3"/>
        <v>4.2488425925925832E-2</v>
      </c>
      <c r="M3" s="52">
        <v>0.65593749999999995</v>
      </c>
      <c r="N3" s="54">
        <f t="shared" si="4"/>
        <v>4.0879629629629655E-2</v>
      </c>
      <c r="O3" s="52">
        <v>0.69078703703703714</v>
      </c>
      <c r="P3" s="54">
        <f t="shared" si="5"/>
        <v>3.4849537037037193E-2</v>
      </c>
      <c r="Q3" s="52">
        <v>0.75277777777777777</v>
      </c>
      <c r="R3" s="54">
        <f t="shared" si="6"/>
        <v>6.1990740740740624E-2</v>
      </c>
      <c r="S3" s="52">
        <v>0.79745370370370372</v>
      </c>
      <c r="T3" s="54">
        <f>(MOD(S3-Q3,1))</f>
        <v>4.4675925925925952E-2</v>
      </c>
      <c r="U3" s="52">
        <v>0.84559027777777773</v>
      </c>
      <c r="V3" s="54">
        <f>(MOD(U3-S3,1))</f>
        <v>4.8136574074074012E-2</v>
      </c>
      <c r="W3" s="52">
        <v>0.90238425925925936</v>
      </c>
      <c r="X3" s="54">
        <f>(MOD(W3-U3,1))</f>
        <v>5.6793981481481626E-2</v>
      </c>
      <c r="Y3" s="52"/>
      <c r="Z3" s="54"/>
      <c r="AA3" s="51"/>
      <c r="AB3" s="55">
        <v>11</v>
      </c>
      <c r="AC3" s="55">
        <f t="shared" si="7"/>
        <v>57.2</v>
      </c>
      <c r="AD3" s="56">
        <f t="shared" si="8"/>
        <v>0.33611111111111114</v>
      </c>
      <c r="AE3" s="56">
        <f t="shared" si="9"/>
        <v>4.2013888888888892E-2</v>
      </c>
      <c r="AF3" s="57">
        <f t="shared" si="10"/>
        <v>15400</v>
      </c>
      <c r="AG3" t="s">
        <v>397</v>
      </c>
      <c r="AH3">
        <v>28</v>
      </c>
      <c r="AI3" t="s">
        <v>400</v>
      </c>
      <c r="AJ3" t="s">
        <v>399</v>
      </c>
      <c r="AK3">
        <v>29</v>
      </c>
    </row>
    <row r="4" spans="1:37" s="5" customFormat="1">
      <c r="A4" s="51" t="s">
        <v>158</v>
      </c>
      <c r="B4" s="51" t="s">
        <v>159</v>
      </c>
      <c r="C4" s="52">
        <v>0.45244212962962965</v>
      </c>
      <c r="D4" s="53">
        <v>3.5798611111111107E-2</v>
      </c>
      <c r="E4" s="52">
        <v>0.49077546296296298</v>
      </c>
      <c r="F4" s="54">
        <f t="shared" si="0"/>
        <v>3.833333333333333E-2</v>
      </c>
      <c r="G4" s="52">
        <v>0.52972222222222221</v>
      </c>
      <c r="H4" s="54">
        <f t="shared" si="1"/>
        <v>3.8946759259259223E-2</v>
      </c>
      <c r="I4" s="52">
        <v>0.56983796296296296</v>
      </c>
      <c r="J4" s="54">
        <f t="shared" si="2"/>
        <v>4.0115740740740757E-2</v>
      </c>
      <c r="K4" s="52">
        <v>0.61532407407407408</v>
      </c>
      <c r="L4" s="54">
        <f t="shared" si="3"/>
        <v>4.5486111111111116E-2</v>
      </c>
      <c r="M4" s="52">
        <v>0.66532407407407412</v>
      </c>
      <c r="N4" s="54">
        <f t="shared" si="4"/>
        <v>5.0000000000000044E-2</v>
      </c>
      <c r="O4" s="52">
        <v>0.71932870370370372</v>
      </c>
      <c r="P4" s="54">
        <f t="shared" si="5"/>
        <v>5.4004629629629597E-2</v>
      </c>
      <c r="Q4" s="52">
        <v>0.77513888888888882</v>
      </c>
      <c r="R4" s="54">
        <f t="shared" si="6"/>
        <v>5.5810185185185102E-2</v>
      </c>
      <c r="S4" s="52">
        <v>0.82750000000000001</v>
      </c>
      <c r="T4" s="54">
        <f>(MOD(S4-Q4,1))</f>
        <v>5.2361111111111192E-2</v>
      </c>
      <c r="U4" s="52">
        <v>0.88567129629629626</v>
      </c>
      <c r="V4" s="54">
        <f>(MOD(U4-S4,1))</f>
        <v>5.8171296296296249E-2</v>
      </c>
      <c r="W4" s="51"/>
      <c r="X4" s="51"/>
      <c r="Y4" s="51"/>
      <c r="Z4" s="51"/>
      <c r="AA4" s="51"/>
      <c r="AB4" s="55">
        <v>10</v>
      </c>
      <c r="AC4" s="55">
        <f t="shared" si="7"/>
        <v>52</v>
      </c>
      <c r="AD4" s="56">
        <f t="shared" si="8"/>
        <v>0.35849537037037027</v>
      </c>
      <c r="AE4" s="56">
        <f t="shared" si="9"/>
        <v>4.4811921296296284E-2</v>
      </c>
      <c r="AF4" s="57">
        <f t="shared" si="10"/>
        <v>14000</v>
      </c>
      <c r="AG4" t="s">
        <v>397</v>
      </c>
      <c r="AH4">
        <v>37</v>
      </c>
      <c r="AI4" t="s">
        <v>401</v>
      </c>
      <c r="AJ4" t="s">
        <v>399</v>
      </c>
      <c r="AK4">
        <v>30</v>
      </c>
    </row>
    <row r="5" spans="1:37" s="5" customFormat="1">
      <c r="A5" s="51" t="s">
        <v>12</v>
      </c>
      <c r="B5" s="51" t="s">
        <v>160</v>
      </c>
      <c r="C5" s="52">
        <v>0.45585648148148145</v>
      </c>
      <c r="D5" s="53">
        <v>3.9189814814814809E-2</v>
      </c>
      <c r="E5" s="52">
        <v>0.49708333333333332</v>
      </c>
      <c r="F5" s="54">
        <f t="shared" si="0"/>
        <v>4.1226851851851876E-2</v>
      </c>
      <c r="G5" s="52">
        <v>0.54152777777777772</v>
      </c>
      <c r="H5" s="54">
        <f t="shared" si="1"/>
        <v>4.4444444444444398E-2</v>
      </c>
      <c r="I5" s="52">
        <v>0.59142361111111108</v>
      </c>
      <c r="J5" s="54">
        <f t="shared" si="2"/>
        <v>4.9895833333333361E-2</v>
      </c>
      <c r="K5" s="52">
        <v>0.64206018518518515</v>
      </c>
      <c r="L5" s="54">
        <f t="shared" si="3"/>
        <v>5.063657407407407E-2</v>
      </c>
      <c r="M5" s="52">
        <v>0.69516203703703694</v>
      </c>
      <c r="N5" s="54">
        <f t="shared" si="4"/>
        <v>5.3101851851851789E-2</v>
      </c>
      <c r="O5" s="52">
        <v>0.75613425925925926</v>
      </c>
      <c r="P5" s="54">
        <f t="shared" si="5"/>
        <v>6.0972222222222316E-2</v>
      </c>
      <c r="Q5" s="52">
        <v>0.81194444444444447</v>
      </c>
      <c r="R5" s="54">
        <f t="shared" si="6"/>
        <v>5.5810185185185213E-2</v>
      </c>
      <c r="S5" s="52">
        <v>0.87377314814814822</v>
      </c>
      <c r="T5" s="54">
        <f>(MOD(S5-Q5,1))</f>
        <v>6.1828703703703747E-2</v>
      </c>
      <c r="U5" s="51"/>
      <c r="V5" s="51"/>
      <c r="W5" s="51"/>
      <c r="X5" s="51"/>
      <c r="Y5" s="51"/>
      <c r="Z5" s="51"/>
      <c r="AA5" s="51"/>
      <c r="AB5" s="55">
        <v>9</v>
      </c>
      <c r="AC5" s="55">
        <f t="shared" si="7"/>
        <v>46.800000000000004</v>
      </c>
      <c r="AD5" s="56">
        <f t="shared" si="8"/>
        <v>0.39527777777777784</v>
      </c>
      <c r="AE5" s="56">
        <f t="shared" si="9"/>
        <v>4.940972222222223E-2</v>
      </c>
      <c r="AF5" s="57">
        <f t="shared" si="10"/>
        <v>12600</v>
      </c>
      <c r="AG5" t="s">
        <v>397</v>
      </c>
      <c r="AH5">
        <v>53</v>
      </c>
      <c r="AI5" t="s">
        <v>400</v>
      </c>
      <c r="AJ5" t="s">
        <v>399</v>
      </c>
      <c r="AK5">
        <v>33</v>
      </c>
    </row>
    <row r="6" spans="1:37" s="5" customFormat="1">
      <c r="A6" s="51" t="s">
        <v>177</v>
      </c>
      <c r="B6" s="51" t="s">
        <v>178</v>
      </c>
      <c r="C6" s="52">
        <v>0.46348379629629632</v>
      </c>
      <c r="D6" s="54">
        <v>4.3981481481481483E-2</v>
      </c>
      <c r="E6" s="52">
        <v>0.51099537037037035</v>
      </c>
      <c r="F6" s="54">
        <f t="shared" si="0"/>
        <v>4.7511574074074026E-2</v>
      </c>
      <c r="G6" s="52">
        <v>0.56497685185185187</v>
      </c>
      <c r="H6" s="54">
        <f t="shared" si="1"/>
        <v>5.3981481481481519E-2</v>
      </c>
      <c r="I6" s="52">
        <v>0.62482638888888886</v>
      </c>
      <c r="J6" s="54">
        <f t="shared" si="2"/>
        <v>5.9849537037036993E-2</v>
      </c>
      <c r="K6" s="52">
        <v>0.68644675925925924</v>
      </c>
      <c r="L6" s="54">
        <f t="shared" si="3"/>
        <v>6.1620370370370381E-2</v>
      </c>
      <c r="M6" s="52">
        <v>0.77476851851851858</v>
      </c>
      <c r="N6" s="54">
        <f t="shared" si="4"/>
        <v>8.8321759259259336E-2</v>
      </c>
      <c r="O6" s="52">
        <v>0.81261574074074072</v>
      </c>
      <c r="P6" s="54">
        <f t="shared" si="5"/>
        <v>3.7847222222222143E-2</v>
      </c>
      <c r="Q6" s="52">
        <v>0.88271990740740736</v>
      </c>
      <c r="R6" s="54">
        <f t="shared" si="6"/>
        <v>7.0104166666666634E-2</v>
      </c>
      <c r="S6" s="51"/>
      <c r="T6" s="51"/>
      <c r="U6" s="51"/>
      <c r="V6" s="51"/>
      <c r="W6" s="51"/>
      <c r="X6" s="51"/>
      <c r="Y6" s="51"/>
      <c r="Z6" s="51"/>
      <c r="AA6" s="51"/>
      <c r="AB6" s="55">
        <v>8</v>
      </c>
      <c r="AC6" s="55">
        <f t="shared" si="7"/>
        <v>41.6</v>
      </c>
      <c r="AD6" s="56">
        <f t="shared" si="8"/>
        <v>0.46321759259259254</v>
      </c>
      <c r="AE6" s="56">
        <f t="shared" si="9"/>
        <v>5.7902199074074068E-2</v>
      </c>
      <c r="AF6" s="57">
        <f t="shared" si="10"/>
        <v>11200</v>
      </c>
      <c r="AG6" t="s">
        <v>402</v>
      </c>
      <c r="AH6">
        <v>49</v>
      </c>
      <c r="AI6" t="s">
        <v>198</v>
      </c>
      <c r="AJ6" t="s">
        <v>399</v>
      </c>
      <c r="AK6">
        <v>45</v>
      </c>
    </row>
    <row r="7" spans="1:37" s="5" customFormat="1">
      <c r="A7" s="51" t="s">
        <v>51</v>
      </c>
      <c r="B7" s="51" t="s">
        <v>52</v>
      </c>
      <c r="C7" s="52">
        <v>0.45706018518518521</v>
      </c>
      <c r="D7" s="54">
        <v>4.0393518518518516E-2</v>
      </c>
      <c r="E7" s="52">
        <v>0.50092592592592589</v>
      </c>
      <c r="F7" s="54">
        <f t="shared" si="0"/>
        <v>4.3865740740740677E-2</v>
      </c>
      <c r="G7" s="52">
        <v>0.5496875</v>
      </c>
      <c r="H7" s="54">
        <f t="shared" si="1"/>
        <v>4.876157407407411E-2</v>
      </c>
      <c r="I7" s="52">
        <v>0.60675925925925933</v>
      </c>
      <c r="J7" s="54">
        <f t="shared" si="2"/>
        <v>5.7071759259259336E-2</v>
      </c>
      <c r="K7" s="52">
        <v>0.67708333333333337</v>
      </c>
      <c r="L7" s="54">
        <f t="shared" si="3"/>
        <v>7.0324074074074039E-2</v>
      </c>
      <c r="M7" s="52">
        <v>0.755</v>
      </c>
      <c r="N7" s="54">
        <f t="shared" si="4"/>
        <v>7.7916666666666634E-2</v>
      </c>
      <c r="O7" s="52">
        <v>0.82659722222222232</v>
      </c>
      <c r="P7" s="54">
        <f t="shared" si="5"/>
        <v>7.1597222222222312E-2</v>
      </c>
      <c r="Q7" s="52">
        <v>0.89706018518518515</v>
      </c>
      <c r="R7" s="54">
        <f t="shared" si="6"/>
        <v>7.0462962962962838E-2</v>
      </c>
      <c r="S7" s="51"/>
      <c r="T7" s="51"/>
      <c r="U7" s="51"/>
      <c r="V7" s="51"/>
      <c r="W7" s="51"/>
      <c r="X7" s="51"/>
      <c r="Y7" s="51"/>
      <c r="Z7" s="51"/>
      <c r="AA7" s="51"/>
      <c r="AB7" s="55">
        <v>8</v>
      </c>
      <c r="AC7" s="55">
        <f t="shared" si="7"/>
        <v>41.6</v>
      </c>
      <c r="AD7" s="56">
        <f t="shared" si="8"/>
        <v>0.48039351851851847</v>
      </c>
      <c r="AE7" s="56">
        <f t="shared" si="9"/>
        <v>6.0049189814814809E-2</v>
      </c>
      <c r="AF7" s="57">
        <f t="shared" si="10"/>
        <v>11200</v>
      </c>
      <c r="AG7" t="s">
        <v>397</v>
      </c>
      <c r="AH7">
        <v>36</v>
      </c>
      <c r="AI7" t="s">
        <v>400</v>
      </c>
      <c r="AJ7" t="s">
        <v>399</v>
      </c>
      <c r="AK7">
        <v>8</v>
      </c>
    </row>
    <row r="8" spans="1:37" s="5" customFormat="1">
      <c r="A8" s="51" t="s">
        <v>51</v>
      </c>
      <c r="B8" s="51" t="s">
        <v>154</v>
      </c>
      <c r="C8" s="52">
        <v>0.46431712962962962</v>
      </c>
      <c r="D8" s="54">
        <v>4.7650462962962964E-2</v>
      </c>
      <c r="E8" s="52">
        <v>0.51753472222222219</v>
      </c>
      <c r="F8" s="54">
        <f t="shared" si="0"/>
        <v>5.3217592592592566E-2</v>
      </c>
      <c r="G8" s="52">
        <v>0.57306712962962958</v>
      </c>
      <c r="H8" s="54">
        <f t="shared" si="1"/>
        <v>5.5532407407407391E-2</v>
      </c>
      <c r="I8" s="52">
        <v>0.6346180555555555</v>
      </c>
      <c r="J8" s="54">
        <f t="shared" si="2"/>
        <v>6.1550925925925926E-2</v>
      </c>
      <c r="K8" s="52">
        <v>0.71168981481481486</v>
      </c>
      <c r="L8" s="54">
        <f t="shared" si="3"/>
        <v>7.7071759259259354E-2</v>
      </c>
      <c r="M8" s="52">
        <v>0.773900462962963</v>
      </c>
      <c r="N8" s="54">
        <f t="shared" si="4"/>
        <v>6.221064814814814E-2</v>
      </c>
      <c r="O8" s="52">
        <v>0.84629629629629621</v>
      </c>
      <c r="P8" s="54">
        <f t="shared" si="5"/>
        <v>7.2395833333333215E-2</v>
      </c>
      <c r="Q8" s="52">
        <v>0.91724537037037035</v>
      </c>
      <c r="R8" s="54">
        <f t="shared" si="6"/>
        <v>7.0949074074074137E-2</v>
      </c>
      <c r="S8" s="51"/>
      <c r="T8" s="51"/>
      <c r="U8" s="51"/>
      <c r="V8" s="51"/>
      <c r="W8" s="51"/>
      <c r="X8" s="51"/>
      <c r="Y8" s="51"/>
      <c r="Z8" s="51"/>
      <c r="AA8" s="51"/>
      <c r="AB8" s="51">
        <v>8</v>
      </c>
      <c r="AC8" s="55">
        <f t="shared" si="7"/>
        <v>41.6</v>
      </c>
      <c r="AD8" s="56">
        <f t="shared" si="8"/>
        <v>0.50057870370370372</v>
      </c>
      <c r="AE8" s="56">
        <f t="shared" si="9"/>
        <v>6.2572337962962965E-2</v>
      </c>
      <c r="AF8" s="57">
        <f t="shared" si="10"/>
        <v>11200</v>
      </c>
      <c r="AG8" t="s">
        <v>397</v>
      </c>
      <c r="AH8">
        <v>55</v>
      </c>
      <c r="AI8" t="s">
        <v>199</v>
      </c>
      <c r="AJ8" t="s">
        <v>200</v>
      </c>
      <c r="AK8">
        <v>27</v>
      </c>
    </row>
    <row r="9" spans="1:37" s="5" customFormat="1">
      <c r="A9" s="51" t="s">
        <v>20</v>
      </c>
      <c r="B9" s="51" t="s">
        <v>201</v>
      </c>
      <c r="C9" s="52">
        <v>0.46120370370370373</v>
      </c>
      <c r="D9" s="58">
        <v>4.4537037037037042E-2</v>
      </c>
      <c r="E9" s="52">
        <v>0.505</v>
      </c>
      <c r="F9" s="54">
        <f t="shared" si="0"/>
        <v>4.3796296296296278E-2</v>
      </c>
      <c r="G9" s="52">
        <v>0.54976851851851849</v>
      </c>
      <c r="H9" s="54">
        <f t="shared" si="1"/>
        <v>4.4768518518518485E-2</v>
      </c>
      <c r="I9" s="52">
        <v>0.59520833333333334</v>
      </c>
      <c r="J9" s="54">
        <f t="shared" si="2"/>
        <v>4.543981481481485E-2</v>
      </c>
      <c r="K9" s="52">
        <v>0.64327546296296301</v>
      </c>
      <c r="L9" s="54">
        <f t="shared" si="3"/>
        <v>4.8067129629629668E-2</v>
      </c>
      <c r="M9" s="52">
        <v>0.69525462962962958</v>
      </c>
      <c r="N9" s="54">
        <f t="shared" si="4"/>
        <v>5.1979166666666576E-2</v>
      </c>
      <c r="O9" s="52">
        <v>0.75646990740740738</v>
      </c>
      <c r="P9" s="54">
        <f t="shared" si="5"/>
        <v>6.1215277777777799E-2</v>
      </c>
      <c r="Q9" s="59"/>
      <c r="R9" s="54"/>
      <c r="S9" s="51"/>
      <c r="T9" s="51"/>
      <c r="U9" s="51"/>
      <c r="V9" s="51"/>
      <c r="W9" s="51"/>
      <c r="X9" s="51"/>
      <c r="Y9" s="51"/>
      <c r="Z9" s="51"/>
      <c r="AA9" s="51"/>
      <c r="AB9" s="55">
        <v>7</v>
      </c>
      <c r="AC9" s="55">
        <f t="shared" si="7"/>
        <v>36.4</v>
      </c>
      <c r="AD9" s="56">
        <f t="shared" si="8"/>
        <v>0.3398032407407407</v>
      </c>
      <c r="AE9" s="56">
        <f t="shared" si="9"/>
        <v>4.8543320105820097E-2</v>
      </c>
      <c r="AF9" s="57">
        <f t="shared" si="10"/>
        <v>9800</v>
      </c>
      <c r="AG9" t="s">
        <v>397</v>
      </c>
      <c r="AH9">
        <v>33</v>
      </c>
      <c r="AI9" t="s">
        <v>202</v>
      </c>
      <c r="AJ9" t="s">
        <v>399</v>
      </c>
      <c r="AK9">
        <v>1</v>
      </c>
    </row>
    <row r="10" spans="1:37" s="5" customFormat="1">
      <c r="A10" s="51" t="s">
        <v>165</v>
      </c>
      <c r="B10" s="51" t="s">
        <v>166</v>
      </c>
      <c r="C10" s="52">
        <v>0.45791666666666669</v>
      </c>
      <c r="D10" s="54">
        <v>4.1250000000000002E-2</v>
      </c>
      <c r="E10" s="52">
        <v>0.50069444444444444</v>
      </c>
      <c r="F10" s="54">
        <f t="shared" si="0"/>
        <v>4.2777777777777748E-2</v>
      </c>
      <c r="G10" s="52">
        <v>0.54388888888888887</v>
      </c>
      <c r="H10" s="54">
        <f t="shared" si="1"/>
        <v>4.3194444444444424E-2</v>
      </c>
      <c r="I10" s="52">
        <v>0.58952546296296293</v>
      </c>
      <c r="J10" s="54">
        <f t="shared" si="2"/>
        <v>4.5636574074074066E-2</v>
      </c>
      <c r="K10" s="52">
        <v>0.64039351851851845</v>
      </c>
      <c r="L10" s="54">
        <f t="shared" si="3"/>
        <v>5.0868055555555514E-2</v>
      </c>
      <c r="M10" s="52">
        <v>0.69374999999999998</v>
      </c>
      <c r="N10" s="54">
        <f t="shared" si="4"/>
        <v>5.3356481481481532E-2</v>
      </c>
      <c r="O10" s="52">
        <v>0.75902777777777775</v>
      </c>
      <c r="P10" s="54">
        <f t="shared" si="5"/>
        <v>6.5277777777777768E-2</v>
      </c>
      <c r="Q10" s="59"/>
      <c r="R10" s="54"/>
      <c r="S10" s="51"/>
      <c r="T10" s="51"/>
      <c r="U10" s="51"/>
      <c r="V10" s="51"/>
      <c r="W10" s="51"/>
      <c r="X10" s="51"/>
      <c r="Y10" s="51"/>
      <c r="Z10" s="51"/>
      <c r="AA10" s="51"/>
      <c r="AB10" s="55">
        <v>7</v>
      </c>
      <c r="AC10" s="55">
        <f t="shared" si="7"/>
        <v>36.4</v>
      </c>
      <c r="AD10" s="56">
        <f t="shared" si="8"/>
        <v>0.34236111111111106</v>
      </c>
      <c r="AE10" s="56">
        <f t="shared" si="9"/>
        <v>4.8908730158730152E-2</v>
      </c>
      <c r="AF10" s="57">
        <f t="shared" si="10"/>
        <v>9800</v>
      </c>
      <c r="AG10" t="s">
        <v>397</v>
      </c>
      <c r="AH10">
        <v>41</v>
      </c>
      <c r="AI10" t="s">
        <v>198</v>
      </c>
      <c r="AJ10" t="s">
        <v>399</v>
      </c>
      <c r="AK10">
        <v>37</v>
      </c>
    </row>
    <row r="11" spans="1:37" s="5" customFormat="1">
      <c r="A11" s="51" t="s">
        <v>17</v>
      </c>
      <c r="B11" s="51" t="s">
        <v>100</v>
      </c>
      <c r="C11" s="52">
        <v>0.45368055555555559</v>
      </c>
      <c r="D11" s="53">
        <v>3.7013888888888888E-2</v>
      </c>
      <c r="E11" s="52">
        <v>0.49464120370370374</v>
      </c>
      <c r="F11" s="54">
        <f t="shared" si="0"/>
        <v>4.0960648148148149E-2</v>
      </c>
      <c r="G11" s="52">
        <v>0.53938657407407409</v>
      </c>
      <c r="H11" s="54">
        <f t="shared" si="1"/>
        <v>4.4745370370370352E-2</v>
      </c>
      <c r="I11" s="52">
        <v>0.58969907407407407</v>
      </c>
      <c r="J11" s="54">
        <f t="shared" si="2"/>
        <v>5.0312499999999982E-2</v>
      </c>
      <c r="K11" s="52">
        <v>0.63950231481481479</v>
      </c>
      <c r="L11" s="54">
        <f t="shared" si="3"/>
        <v>4.9803240740740717E-2</v>
      </c>
      <c r="M11" s="52">
        <v>0.69445601851851846</v>
      </c>
      <c r="N11" s="54">
        <f t="shared" si="4"/>
        <v>5.4953703703703671E-2</v>
      </c>
      <c r="O11" s="52">
        <v>0.7637962962962962</v>
      </c>
      <c r="P11" s="54">
        <f t="shared" si="5"/>
        <v>6.9340277777777737E-2</v>
      </c>
      <c r="Q11" s="59"/>
      <c r="R11" s="54"/>
      <c r="S11" s="51"/>
      <c r="T11" s="51"/>
      <c r="U11" s="51"/>
      <c r="V11" s="51"/>
      <c r="W11" s="51"/>
      <c r="X11" s="51"/>
      <c r="Y11" s="51"/>
      <c r="Z11" s="51"/>
      <c r="AA11" s="51"/>
      <c r="AB11" s="51">
        <v>7</v>
      </c>
      <c r="AC11" s="55">
        <f t="shared" si="7"/>
        <v>36.4</v>
      </c>
      <c r="AD11" s="56">
        <f t="shared" si="8"/>
        <v>0.34712962962962951</v>
      </c>
      <c r="AE11" s="56">
        <f t="shared" si="9"/>
        <v>4.9589947089947073E-2</v>
      </c>
      <c r="AF11" s="57">
        <f t="shared" si="10"/>
        <v>9800</v>
      </c>
      <c r="AG11" t="s">
        <v>397</v>
      </c>
      <c r="AH11">
        <v>43</v>
      </c>
      <c r="AI11" t="s">
        <v>203</v>
      </c>
      <c r="AJ11" t="s">
        <v>200</v>
      </c>
      <c r="AK11">
        <v>32</v>
      </c>
    </row>
    <row r="12" spans="1:37" s="5" customFormat="1">
      <c r="A12" s="51" t="s">
        <v>37</v>
      </c>
      <c r="B12" s="51" t="s">
        <v>38</v>
      </c>
      <c r="C12" s="52">
        <v>0.45652777777777781</v>
      </c>
      <c r="D12" s="53">
        <v>3.9942129629629626E-2</v>
      </c>
      <c r="E12" s="52">
        <v>0.50789351851851849</v>
      </c>
      <c r="F12" s="54">
        <f t="shared" si="0"/>
        <v>5.1365740740740684E-2</v>
      </c>
      <c r="G12" s="52">
        <v>0.55210648148148145</v>
      </c>
      <c r="H12" s="54">
        <f t="shared" si="1"/>
        <v>4.4212962962962954E-2</v>
      </c>
      <c r="I12" s="52">
        <v>0.60844907407407411</v>
      </c>
      <c r="J12" s="54">
        <f t="shared" si="2"/>
        <v>5.6342592592592666E-2</v>
      </c>
      <c r="K12" s="52">
        <v>0.66773148148148154</v>
      </c>
      <c r="L12" s="54">
        <f t="shared" si="3"/>
        <v>5.9282407407407423E-2</v>
      </c>
      <c r="M12" s="52">
        <v>0.72256944444444438</v>
      </c>
      <c r="N12" s="54">
        <f t="shared" si="4"/>
        <v>5.4837962962962838E-2</v>
      </c>
      <c r="O12" s="52">
        <v>0.79313657407407412</v>
      </c>
      <c r="P12" s="54">
        <f t="shared" si="5"/>
        <v>7.0567129629629743E-2</v>
      </c>
      <c r="Q12" s="59"/>
      <c r="R12" s="54"/>
      <c r="S12" s="51"/>
      <c r="T12" s="51"/>
      <c r="U12" s="51"/>
      <c r="V12" s="51"/>
      <c r="W12" s="51"/>
      <c r="X12" s="51"/>
      <c r="Y12" s="51"/>
      <c r="Z12" s="51"/>
      <c r="AA12" s="51"/>
      <c r="AB12" s="55">
        <v>7</v>
      </c>
      <c r="AC12" s="55">
        <f t="shared" si="7"/>
        <v>36.4</v>
      </c>
      <c r="AD12" s="56">
        <f t="shared" si="8"/>
        <v>0.37655092592592593</v>
      </c>
      <c r="AE12" s="56">
        <f t="shared" si="9"/>
        <v>5.379298941798942E-2</v>
      </c>
      <c r="AF12" s="57">
        <f t="shared" si="10"/>
        <v>9800</v>
      </c>
      <c r="AG12" t="s">
        <v>397</v>
      </c>
    </row>
    <row r="13" spans="1:37" s="5" customFormat="1">
      <c r="A13" s="51" t="s">
        <v>72</v>
      </c>
      <c r="B13" s="51" t="s">
        <v>73</v>
      </c>
      <c r="C13" s="52">
        <v>0.46731481481481479</v>
      </c>
      <c r="D13" s="54">
        <v>5.0648148148148144E-2</v>
      </c>
      <c r="E13" s="52">
        <v>0.52039351851851856</v>
      </c>
      <c r="F13" s="54">
        <f t="shared" si="0"/>
        <v>5.3078703703703767E-2</v>
      </c>
      <c r="G13" s="52">
        <v>0.57809027777777777</v>
      </c>
      <c r="H13" s="54">
        <f t="shared" si="1"/>
        <v>5.7696759259259212E-2</v>
      </c>
      <c r="I13" s="52">
        <v>0.64038194444444441</v>
      </c>
      <c r="J13" s="54">
        <f t="shared" si="2"/>
        <v>6.2291666666666634E-2</v>
      </c>
      <c r="K13" s="52">
        <v>0.70620370370370367</v>
      </c>
      <c r="L13" s="54">
        <f t="shared" si="3"/>
        <v>6.582175925925926E-2</v>
      </c>
      <c r="M13" s="52">
        <v>0.77244212962962966</v>
      </c>
      <c r="N13" s="54">
        <f t="shared" si="4"/>
        <v>6.6238425925925992E-2</v>
      </c>
      <c r="O13" s="52">
        <v>0.84810185185185183</v>
      </c>
      <c r="P13" s="54">
        <f t="shared" si="5"/>
        <v>7.565972222222217E-2</v>
      </c>
      <c r="Q13" s="59"/>
      <c r="R13" s="54"/>
      <c r="S13" s="51"/>
      <c r="T13" s="51"/>
      <c r="U13" s="51"/>
      <c r="V13" s="51"/>
      <c r="W13" s="51"/>
      <c r="X13" s="51"/>
      <c r="Y13" s="51"/>
      <c r="Z13" s="51"/>
      <c r="AA13" s="51"/>
      <c r="AB13" s="55">
        <v>7</v>
      </c>
      <c r="AC13" s="55">
        <f t="shared" si="7"/>
        <v>36.4</v>
      </c>
      <c r="AD13" s="56">
        <f t="shared" si="8"/>
        <v>0.4314351851851852</v>
      </c>
      <c r="AE13" s="56">
        <f t="shared" si="9"/>
        <v>6.1633597883597888E-2</v>
      </c>
      <c r="AF13" s="57">
        <f t="shared" si="10"/>
        <v>9800</v>
      </c>
      <c r="AG13" t="s">
        <v>402</v>
      </c>
      <c r="AH13">
        <v>29</v>
      </c>
      <c r="AI13" t="s">
        <v>204</v>
      </c>
      <c r="AJ13" t="s">
        <v>205</v>
      </c>
      <c r="AK13">
        <v>20</v>
      </c>
    </row>
    <row r="14" spans="1:37" s="5" customFormat="1">
      <c r="A14" s="51" t="s">
        <v>163</v>
      </c>
      <c r="B14" s="51" t="s">
        <v>164</v>
      </c>
      <c r="C14" s="52">
        <v>0.4607060185185185</v>
      </c>
      <c r="D14" s="54">
        <v>4.403935185185185E-2</v>
      </c>
      <c r="E14" s="52">
        <v>0.50763888888888886</v>
      </c>
      <c r="F14" s="54">
        <f t="shared" si="0"/>
        <v>4.6932870370370361E-2</v>
      </c>
      <c r="G14" s="52">
        <v>0.56504629629629632</v>
      </c>
      <c r="H14" s="54">
        <f t="shared" si="1"/>
        <v>5.7407407407407463E-2</v>
      </c>
      <c r="I14" s="52">
        <v>0.62986111111111109</v>
      </c>
      <c r="J14" s="54">
        <f t="shared" si="2"/>
        <v>6.481481481481477E-2</v>
      </c>
      <c r="K14" s="52">
        <v>0.69236111111111109</v>
      </c>
      <c r="L14" s="54">
        <f t="shared" si="3"/>
        <v>6.25E-2</v>
      </c>
      <c r="M14" s="52">
        <v>0.75902777777777775</v>
      </c>
      <c r="N14" s="54">
        <f t="shared" si="4"/>
        <v>6.6666666666666652E-2</v>
      </c>
      <c r="O14" s="59"/>
      <c r="P14" s="54"/>
      <c r="Q14" s="59"/>
      <c r="R14" s="54"/>
      <c r="S14" s="51"/>
      <c r="T14" s="51"/>
      <c r="U14" s="51"/>
      <c r="V14" s="51"/>
      <c r="W14" s="51"/>
      <c r="X14" s="51"/>
      <c r="Y14" s="51"/>
      <c r="Z14" s="51"/>
      <c r="AA14" s="51"/>
      <c r="AB14" s="55">
        <v>6</v>
      </c>
      <c r="AC14" s="55">
        <f t="shared" si="7"/>
        <v>31.200000000000003</v>
      </c>
      <c r="AD14" s="56">
        <f t="shared" si="8"/>
        <v>0.34236111111111112</v>
      </c>
      <c r="AE14" s="56">
        <f t="shared" si="9"/>
        <v>5.7060185185185186E-2</v>
      </c>
      <c r="AF14" s="57">
        <f t="shared" si="10"/>
        <v>8400</v>
      </c>
      <c r="AG14" t="s">
        <v>397</v>
      </c>
      <c r="AH14">
        <v>43</v>
      </c>
      <c r="AI14" t="s">
        <v>198</v>
      </c>
      <c r="AJ14" t="s">
        <v>399</v>
      </c>
      <c r="AK14">
        <v>36</v>
      </c>
    </row>
    <row r="15" spans="1:37" s="5" customFormat="1">
      <c r="A15" s="51" t="s">
        <v>43</v>
      </c>
      <c r="B15" s="51" t="s">
        <v>44</v>
      </c>
      <c r="C15" s="52">
        <v>0.46292824074074074</v>
      </c>
      <c r="D15" s="58">
        <v>4.6261574074074073E-2</v>
      </c>
      <c r="E15" s="52">
        <v>0.51979166666666665</v>
      </c>
      <c r="F15" s="54">
        <f t="shared" si="0"/>
        <v>5.6863425925925914E-2</v>
      </c>
      <c r="G15" s="52">
        <v>0.56927083333333328</v>
      </c>
      <c r="H15" s="54">
        <f t="shared" si="1"/>
        <v>4.947916666666663E-2</v>
      </c>
      <c r="I15" s="52">
        <v>0.64519675925925923</v>
      </c>
      <c r="J15" s="54">
        <f t="shared" si="2"/>
        <v>7.5925925925925952E-2</v>
      </c>
      <c r="K15" s="52">
        <v>0.71319444444444446</v>
      </c>
      <c r="L15" s="54">
        <f t="shared" si="3"/>
        <v>6.799768518518523E-2</v>
      </c>
      <c r="M15" s="52">
        <v>0.7729166666666667</v>
      </c>
      <c r="N15" s="54">
        <f t="shared" si="4"/>
        <v>5.9722222222222232E-2</v>
      </c>
      <c r="O15" s="54"/>
      <c r="P15" s="54"/>
      <c r="Q15" s="59"/>
      <c r="R15" s="54"/>
      <c r="S15" s="51"/>
      <c r="T15" s="51"/>
      <c r="U15" s="51"/>
      <c r="V15" s="51"/>
      <c r="W15" s="51"/>
      <c r="X15" s="51"/>
      <c r="Y15" s="51"/>
      <c r="Z15" s="51"/>
      <c r="AA15" s="51"/>
      <c r="AB15" s="55">
        <v>6</v>
      </c>
      <c r="AC15" s="55">
        <f t="shared" si="7"/>
        <v>31.200000000000003</v>
      </c>
      <c r="AD15" s="56">
        <f t="shared" si="8"/>
        <v>0.35625000000000007</v>
      </c>
      <c r="AE15" s="56">
        <f t="shared" si="9"/>
        <v>5.9375000000000011E-2</v>
      </c>
      <c r="AF15" s="57">
        <f t="shared" si="10"/>
        <v>8400</v>
      </c>
      <c r="AG15" t="s">
        <v>402</v>
      </c>
      <c r="AH15">
        <v>25</v>
      </c>
      <c r="AI15" t="s">
        <v>206</v>
      </c>
      <c r="AJ15" t="s">
        <v>399</v>
      </c>
      <c r="AK15">
        <v>3</v>
      </c>
    </row>
    <row r="16" spans="1:37" s="5" customFormat="1">
      <c r="A16" s="51" t="s">
        <v>151</v>
      </c>
      <c r="B16" s="51" t="s">
        <v>152</v>
      </c>
      <c r="C16" s="52">
        <v>0.46055555555555555</v>
      </c>
      <c r="D16" s="54">
        <v>4.3888888888888887E-2</v>
      </c>
      <c r="E16" s="52">
        <v>0.51236111111111116</v>
      </c>
      <c r="F16" s="54">
        <f t="shared" si="0"/>
        <v>5.1805555555555605E-2</v>
      </c>
      <c r="G16" s="52">
        <v>0.56500000000000006</v>
      </c>
      <c r="H16" s="54">
        <f t="shared" si="1"/>
        <v>5.2638888888888902E-2</v>
      </c>
      <c r="I16" s="52">
        <v>0.62821759259259258</v>
      </c>
      <c r="J16" s="54">
        <f t="shared" si="2"/>
        <v>6.321759259259252E-2</v>
      </c>
      <c r="K16" s="52">
        <v>0.70052083333333337</v>
      </c>
      <c r="L16" s="54">
        <f t="shared" si="3"/>
        <v>7.2303240740740793E-2</v>
      </c>
      <c r="M16" s="59">
        <v>0.77439814814814811</v>
      </c>
      <c r="N16" s="54">
        <f t="shared" si="4"/>
        <v>7.3877314814814743E-2</v>
      </c>
      <c r="O16" s="59"/>
      <c r="P16" s="54"/>
      <c r="Q16" s="59"/>
      <c r="R16" s="54"/>
      <c r="S16" s="51"/>
      <c r="T16" s="51"/>
      <c r="U16" s="51"/>
      <c r="V16" s="51"/>
      <c r="W16" s="51"/>
      <c r="X16" s="51"/>
      <c r="Y16" s="51"/>
      <c r="Z16" s="51"/>
      <c r="AA16" s="51"/>
      <c r="AB16" s="51">
        <v>6</v>
      </c>
      <c r="AC16" s="55">
        <f t="shared" si="7"/>
        <v>31.200000000000003</v>
      </c>
      <c r="AD16" s="56">
        <f t="shared" si="8"/>
        <v>0.35773148148148148</v>
      </c>
      <c r="AE16" s="56">
        <f t="shared" si="9"/>
        <v>5.9621913580246912E-2</v>
      </c>
      <c r="AF16" s="57">
        <f t="shared" si="10"/>
        <v>8400</v>
      </c>
      <c r="AG16" t="s">
        <v>397</v>
      </c>
      <c r="AH16">
        <v>52</v>
      </c>
      <c r="AI16" t="s">
        <v>207</v>
      </c>
      <c r="AJ16" t="s">
        <v>399</v>
      </c>
      <c r="AK16">
        <v>25</v>
      </c>
    </row>
    <row r="17" spans="1:37" s="5" customFormat="1">
      <c r="A17" s="51" t="s">
        <v>56</v>
      </c>
      <c r="B17" s="51" t="s">
        <v>57</v>
      </c>
      <c r="C17" s="52">
        <v>0.4659490740740741</v>
      </c>
      <c r="D17" s="58">
        <v>4.9282407407407407E-2</v>
      </c>
      <c r="E17" s="52">
        <v>0.50726851851851851</v>
      </c>
      <c r="F17" s="54">
        <f t="shared" si="0"/>
        <v>4.1319444444444409E-2</v>
      </c>
      <c r="G17" s="52">
        <v>0.55927083333333327</v>
      </c>
      <c r="H17" s="54">
        <f t="shared" si="1"/>
        <v>5.2002314814814765E-2</v>
      </c>
      <c r="I17" s="52">
        <v>0.67989583333333325</v>
      </c>
      <c r="J17" s="54">
        <f t="shared" si="2"/>
        <v>0.12062499999999998</v>
      </c>
      <c r="K17" s="52">
        <v>0.75920138888888899</v>
      </c>
      <c r="L17" s="54">
        <f t="shared" si="3"/>
        <v>7.930555555555574E-2</v>
      </c>
      <c r="M17" s="52">
        <v>0.81546296296296295</v>
      </c>
      <c r="N17" s="54">
        <f t="shared" si="4"/>
        <v>5.626157407407395E-2</v>
      </c>
      <c r="O17" s="59"/>
      <c r="P17" s="54"/>
      <c r="Q17" s="59"/>
      <c r="R17" s="54"/>
      <c r="S17" s="51"/>
      <c r="T17" s="51"/>
      <c r="U17" s="51"/>
      <c r="V17" s="51"/>
      <c r="W17" s="51"/>
      <c r="X17" s="51"/>
      <c r="Y17" s="51"/>
      <c r="Z17" s="51"/>
      <c r="AA17" s="51"/>
      <c r="AB17" s="55">
        <v>6</v>
      </c>
      <c r="AC17" s="55">
        <f t="shared" si="7"/>
        <v>31.200000000000003</v>
      </c>
      <c r="AD17" s="56">
        <f t="shared" si="8"/>
        <v>0.39879629629629626</v>
      </c>
      <c r="AE17" s="56">
        <f t="shared" si="9"/>
        <v>6.6466049382716039E-2</v>
      </c>
      <c r="AF17" s="57">
        <f t="shared" si="10"/>
        <v>8400</v>
      </c>
      <c r="AG17" t="s">
        <v>397</v>
      </c>
      <c r="AH17">
        <v>45</v>
      </c>
      <c r="AI17" t="s">
        <v>208</v>
      </c>
      <c r="AJ17" t="s">
        <v>399</v>
      </c>
      <c r="AK17">
        <v>11</v>
      </c>
    </row>
    <row r="18" spans="1:37" s="5" customFormat="1">
      <c r="A18" s="51" t="s">
        <v>47</v>
      </c>
      <c r="B18" s="51" t="s">
        <v>48</v>
      </c>
      <c r="C18" s="52">
        <v>0.47916666666666669</v>
      </c>
      <c r="D18" s="54">
        <v>6.25E-2</v>
      </c>
      <c r="E18" s="52">
        <v>0.54583333333333328</v>
      </c>
      <c r="F18" s="54">
        <f t="shared" si="0"/>
        <v>6.6666666666666596E-2</v>
      </c>
      <c r="G18" s="52">
        <v>0.60763888888888895</v>
      </c>
      <c r="H18" s="54">
        <f t="shared" si="1"/>
        <v>6.1805555555555669E-2</v>
      </c>
      <c r="I18" s="52">
        <v>0.68402777777777779</v>
      </c>
      <c r="J18" s="54">
        <f t="shared" si="2"/>
        <v>7.638888888888884E-2</v>
      </c>
      <c r="K18" s="52">
        <v>0.76944444444444438</v>
      </c>
      <c r="L18" s="54">
        <f t="shared" si="3"/>
        <v>8.5416666666666585E-2</v>
      </c>
      <c r="M18" s="52">
        <v>0.85625000000000007</v>
      </c>
      <c r="N18" s="54">
        <f t="shared" si="4"/>
        <v>8.6805555555555691E-2</v>
      </c>
      <c r="O18" s="59"/>
      <c r="P18" s="54"/>
      <c r="Q18" s="59"/>
      <c r="R18" s="54"/>
      <c r="S18" s="51"/>
      <c r="T18" s="51"/>
      <c r="U18" s="51"/>
      <c r="V18" s="51"/>
      <c r="W18" s="51"/>
      <c r="X18" s="51"/>
      <c r="Y18" s="51"/>
      <c r="Z18" s="51"/>
      <c r="AA18" s="51"/>
      <c r="AB18" s="55">
        <v>6</v>
      </c>
      <c r="AC18" s="55">
        <f t="shared" si="7"/>
        <v>31.200000000000003</v>
      </c>
      <c r="AD18" s="56">
        <f t="shared" si="8"/>
        <v>0.43958333333333338</v>
      </c>
      <c r="AE18" s="56">
        <f t="shared" si="9"/>
        <v>7.3263888888888892E-2</v>
      </c>
      <c r="AF18" s="57">
        <f t="shared" si="10"/>
        <v>8400</v>
      </c>
      <c r="AG18" t="s">
        <v>402</v>
      </c>
      <c r="AH18">
        <v>66</v>
      </c>
      <c r="AI18" t="s">
        <v>209</v>
      </c>
      <c r="AJ18" t="s">
        <v>210</v>
      </c>
      <c r="AK18">
        <v>5</v>
      </c>
    </row>
    <row r="19" spans="1:37" s="5" customFormat="1">
      <c r="A19" s="51" t="s">
        <v>45</v>
      </c>
      <c r="B19" s="51" t="s">
        <v>46</v>
      </c>
      <c r="C19" s="52">
        <v>0.47916666666666669</v>
      </c>
      <c r="D19" s="54">
        <v>6.25E-2</v>
      </c>
      <c r="E19" s="52">
        <v>0.54583333333333328</v>
      </c>
      <c r="F19" s="54">
        <f t="shared" si="0"/>
        <v>6.6666666666666596E-2</v>
      </c>
      <c r="G19" s="52">
        <v>0.61388888888888882</v>
      </c>
      <c r="H19" s="54">
        <f t="shared" si="1"/>
        <v>6.8055555555555536E-2</v>
      </c>
      <c r="I19" s="52">
        <v>0.68541666666666667</v>
      </c>
      <c r="J19" s="54">
        <f t="shared" si="2"/>
        <v>7.1527777777777857E-2</v>
      </c>
      <c r="K19" s="52">
        <v>0.76944444444444438</v>
      </c>
      <c r="L19" s="54">
        <f t="shared" si="3"/>
        <v>8.4027777777777701E-2</v>
      </c>
      <c r="M19" s="52">
        <v>0.85625000000000007</v>
      </c>
      <c r="N19" s="54">
        <f t="shared" si="4"/>
        <v>8.6805555555555691E-2</v>
      </c>
      <c r="O19" s="59"/>
      <c r="P19" s="54"/>
      <c r="Q19" s="59"/>
      <c r="R19" s="54"/>
      <c r="S19" s="51"/>
      <c r="T19" s="51"/>
      <c r="U19" s="51"/>
      <c r="V19" s="51"/>
      <c r="W19" s="51"/>
      <c r="X19" s="51"/>
      <c r="Y19" s="51"/>
      <c r="Z19" s="51"/>
      <c r="AA19" s="51"/>
      <c r="AB19" s="51">
        <v>6</v>
      </c>
      <c r="AC19" s="55">
        <f t="shared" si="7"/>
        <v>31.200000000000003</v>
      </c>
      <c r="AD19" s="56">
        <f t="shared" si="8"/>
        <v>0.43958333333333338</v>
      </c>
      <c r="AE19" s="56">
        <f t="shared" si="9"/>
        <v>7.3263888888888892E-2</v>
      </c>
      <c r="AF19" s="57">
        <f t="shared" si="10"/>
        <v>8400</v>
      </c>
      <c r="AG19" t="s">
        <v>402</v>
      </c>
      <c r="AH19">
        <v>56</v>
      </c>
      <c r="AI19" t="s">
        <v>209</v>
      </c>
      <c r="AJ19" t="s">
        <v>210</v>
      </c>
      <c r="AK19">
        <v>4</v>
      </c>
    </row>
    <row r="20" spans="1:37" s="5" customFormat="1">
      <c r="A20" s="51" t="s">
        <v>19</v>
      </c>
      <c r="B20" s="51" t="s">
        <v>153</v>
      </c>
      <c r="C20" s="52">
        <v>0.47083333333333338</v>
      </c>
      <c r="D20" s="54">
        <v>5.4166666666666669E-2</v>
      </c>
      <c r="E20" s="52">
        <v>0.53055555555555556</v>
      </c>
      <c r="F20" s="54">
        <f t="shared" si="0"/>
        <v>5.9722222222222177E-2</v>
      </c>
      <c r="G20" s="52">
        <v>0.59479166666666672</v>
      </c>
      <c r="H20" s="54">
        <f t="shared" si="1"/>
        <v>6.423611111111116E-2</v>
      </c>
      <c r="I20" s="52">
        <v>0.67798611111111118</v>
      </c>
      <c r="J20" s="54">
        <f t="shared" si="2"/>
        <v>8.319444444444446E-2</v>
      </c>
      <c r="K20" s="52">
        <v>0.76788194444444446</v>
      </c>
      <c r="L20" s="54">
        <f t="shared" si="3"/>
        <v>8.9895833333333286E-2</v>
      </c>
      <c r="M20" s="52">
        <v>0.85697916666666663</v>
      </c>
      <c r="N20" s="54">
        <f t="shared" si="4"/>
        <v>8.9097222222222161E-2</v>
      </c>
      <c r="O20" s="59"/>
      <c r="P20" s="54"/>
      <c r="Q20" s="59"/>
      <c r="R20" s="54"/>
      <c r="S20" s="51"/>
      <c r="T20" s="51"/>
      <c r="U20" s="51"/>
      <c r="V20" s="51"/>
      <c r="W20" s="51"/>
      <c r="X20" s="51"/>
      <c r="Y20" s="51"/>
      <c r="Z20" s="51"/>
      <c r="AA20" s="51"/>
      <c r="AB20" s="55">
        <v>6</v>
      </c>
      <c r="AC20" s="55">
        <f t="shared" si="7"/>
        <v>31.200000000000003</v>
      </c>
      <c r="AD20" s="56">
        <f t="shared" si="8"/>
        <v>0.44031249999999988</v>
      </c>
      <c r="AE20" s="56">
        <f t="shared" si="9"/>
        <v>7.3385416666666647E-2</v>
      </c>
      <c r="AF20" s="57">
        <f t="shared" si="10"/>
        <v>8400</v>
      </c>
      <c r="AG20" t="s">
        <v>397</v>
      </c>
      <c r="AH20">
        <v>32</v>
      </c>
      <c r="AI20" t="s">
        <v>300</v>
      </c>
      <c r="AJ20" t="s">
        <v>301</v>
      </c>
      <c r="AK20">
        <v>26</v>
      </c>
    </row>
    <row r="21" spans="1:37" s="5" customFormat="1">
      <c r="A21" s="51" t="s">
        <v>47</v>
      </c>
      <c r="B21" s="51" t="s">
        <v>155</v>
      </c>
      <c r="C21" s="52">
        <v>0.47065972222222219</v>
      </c>
      <c r="D21" s="54">
        <v>5.3993055555555558E-2</v>
      </c>
      <c r="E21" s="52">
        <v>0.53055555555555556</v>
      </c>
      <c r="F21" s="54">
        <f t="shared" si="0"/>
        <v>5.989583333333337E-2</v>
      </c>
      <c r="G21" s="52">
        <v>0.59487268518518521</v>
      </c>
      <c r="H21" s="54">
        <f t="shared" si="1"/>
        <v>6.4317129629629655E-2</v>
      </c>
      <c r="I21" s="52">
        <v>0.67798611111111118</v>
      </c>
      <c r="J21" s="54">
        <f t="shared" si="2"/>
        <v>8.3113425925925966E-2</v>
      </c>
      <c r="K21" s="52">
        <v>0.76793981481481488</v>
      </c>
      <c r="L21" s="54">
        <f t="shared" si="3"/>
        <v>8.9953703703703702E-2</v>
      </c>
      <c r="M21" s="52">
        <v>0.85697916666666663</v>
      </c>
      <c r="N21" s="54">
        <f t="shared" si="4"/>
        <v>8.9039351851851745E-2</v>
      </c>
      <c r="O21" s="59"/>
      <c r="P21" s="54"/>
      <c r="Q21" s="59"/>
      <c r="R21" s="54"/>
      <c r="S21" s="51"/>
      <c r="T21" s="51"/>
      <c r="U21" s="51"/>
      <c r="V21" s="51"/>
      <c r="W21" s="51"/>
      <c r="X21" s="51"/>
      <c r="Y21" s="51"/>
      <c r="Z21" s="51"/>
      <c r="AA21" s="51"/>
      <c r="AB21" s="51">
        <v>6</v>
      </c>
      <c r="AC21" s="55">
        <f t="shared" si="7"/>
        <v>31.200000000000003</v>
      </c>
      <c r="AD21" s="56">
        <f t="shared" si="8"/>
        <v>0.4403125</v>
      </c>
      <c r="AE21" s="56">
        <f t="shared" si="9"/>
        <v>7.3385416666666661E-2</v>
      </c>
      <c r="AF21" s="57">
        <f t="shared" si="10"/>
        <v>8400</v>
      </c>
      <c r="AG21" t="s">
        <v>397</v>
      </c>
      <c r="AH21">
        <v>43</v>
      </c>
      <c r="AI21" t="s">
        <v>302</v>
      </c>
      <c r="AJ21" t="s">
        <v>200</v>
      </c>
      <c r="AK21">
        <v>28</v>
      </c>
    </row>
    <row r="22" spans="1:37" s="5" customFormat="1">
      <c r="A22" s="51" t="s">
        <v>54</v>
      </c>
      <c r="B22" s="51" t="s">
        <v>55</v>
      </c>
      <c r="C22" s="52">
        <v>0.47065972222222219</v>
      </c>
      <c r="D22" s="54">
        <v>5.3993055555555558E-2</v>
      </c>
      <c r="E22" s="52">
        <v>0.53055555555555556</v>
      </c>
      <c r="F22" s="54">
        <f t="shared" si="0"/>
        <v>5.989583333333337E-2</v>
      </c>
      <c r="G22" s="52">
        <v>0.5947337962962963</v>
      </c>
      <c r="H22" s="54">
        <f t="shared" si="1"/>
        <v>6.4178240740740744E-2</v>
      </c>
      <c r="I22" s="52">
        <v>0.67798611111111118</v>
      </c>
      <c r="J22" s="54">
        <f t="shared" si="2"/>
        <v>8.3252314814814876E-2</v>
      </c>
      <c r="K22" s="52">
        <v>0.76891203703703714</v>
      </c>
      <c r="L22" s="54">
        <f t="shared" si="3"/>
        <v>9.0925925925925966E-2</v>
      </c>
      <c r="M22" s="52">
        <v>0.85697916666666663</v>
      </c>
      <c r="N22" s="54">
        <f t="shared" si="4"/>
        <v>8.8067129629629481E-2</v>
      </c>
      <c r="O22" s="59"/>
      <c r="P22" s="54"/>
      <c r="Q22" s="59"/>
      <c r="R22" s="54"/>
      <c r="S22" s="51"/>
      <c r="T22" s="51"/>
      <c r="U22" s="51"/>
      <c r="V22" s="51"/>
      <c r="W22" s="51"/>
      <c r="X22" s="51"/>
      <c r="Y22" s="51"/>
      <c r="Z22" s="51"/>
      <c r="AA22" s="51"/>
      <c r="AB22" s="51">
        <v>6</v>
      </c>
      <c r="AC22" s="55">
        <f t="shared" si="7"/>
        <v>31.200000000000003</v>
      </c>
      <c r="AD22" s="56">
        <f t="shared" si="8"/>
        <v>0.4403125</v>
      </c>
      <c r="AE22" s="56">
        <f t="shared" si="9"/>
        <v>7.3385416666666661E-2</v>
      </c>
      <c r="AF22" s="57">
        <f t="shared" si="10"/>
        <v>8400</v>
      </c>
      <c r="AG22" t="s">
        <v>397</v>
      </c>
      <c r="AH22">
        <v>29</v>
      </c>
      <c r="AI22" t="s">
        <v>302</v>
      </c>
      <c r="AJ22" t="s">
        <v>200</v>
      </c>
      <c r="AK22">
        <v>10</v>
      </c>
    </row>
    <row r="23" spans="1:37" s="5" customFormat="1">
      <c r="A23" s="51" t="s">
        <v>13</v>
      </c>
      <c r="B23" s="51" t="s">
        <v>22</v>
      </c>
      <c r="C23" s="52">
        <v>0.4613888888888889</v>
      </c>
      <c r="D23" s="54">
        <v>4.4965277777777778E-2</v>
      </c>
      <c r="E23" s="52">
        <v>0.51793981481481477</v>
      </c>
      <c r="F23" s="54">
        <f t="shared" si="0"/>
        <v>5.6550925925925866E-2</v>
      </c>
      <c r="G23" s="52">
        <v>0.59159722222222222</v>
      </c>
      <c r="H23" s="54">
        <f t="shared" si="1"/>
        <v>7.3657407407407449E-2</v>
      </c>
      <c r="I23" s="52">
        <v>0.68935185185185188</v>
      </c>
      <c r="J23" s="54">
        <f t="shared" si="2"/>
        <v>9.7754629629629664E-2</v>
      </c>
      <c r="K23" s="52">
        <v>0.79222222222222216</v>
      </c>
      <c r="L23" s="54">
        <f t="shared" si="3"/>
        <v>0.10287037037037028</v>
      </c>
      <c r="M23" s="52">
        <v>0.87337962962962967</v>
      </c>
      <c r="N23" s="54">
        <f t="shared" si="4"/>
        <v>8.1157407407407511E-2</v>
      </c>
      <c r="O23" s="59"/>
      <c r="P23" s="54"/>
      <c r="Q23" s="59"/>
      <c r="R23" s="54"/>
      <c r="S23" s="51"/>
      <c r="T23" s="51"/>
      <c r="U23" s="51"/>
      <c r="V23" s="51"/>
      <c r="W23" s="51"/>
      <c r="X23" s="51"/>
      <c r="Y23" s="51"/>
      <c r="Z23" s="51"/>
      <c r="AA23" s="51"/>
      <c r="AB23" s="51">
        <v>6</v>
      </c>
      <c r="AC23" s="55">
        <f t="shared" si="7"/>
        <v>31.200000000000003</v>
      </c>
      <c r="AD23" s="56">
        <f t="shared" si="8"/>
        <v>0.45695601851851853</v>
      </c>
      <c r="AE23" s="56">
        <f t="shared" si="9"/>
        <v>7.6159336419753088E-2</v>
      </c>
      <c r="AF23" s="57">
        <f t="shared" si="10"/>
        <v>8400</v>
      </c>
      <c r="AG23" t="s">
        <v>402</v>
      </c>
      <c r="AH23">
        <v>35</v>
      </c>
      <c r="AI23" t="s">
        <v>198</v>
      </c>
      <c r="AJ23" t="s">
        <v>399</v>
      </c>
      <c r="AK23">
        <v>34</v>
      </c>
    </row>
    <row r="24" spans="1:37" s="5" customFormat="1">
      <c r="A24" s="51" t="s">
        <v>179</v>
      </c>
      <c r="B24" s="51" t="s">
        <v>180</v>
      </c>
      <c r="C24" s="52">
        <v>0.4772569444444445</v>
      </c>
      <c r="D24" s="54">
        <v>6.0590277777777778E-2</v>
      </c>
      <c r="E24" s="52">
        <v>0.55636574074074074</v>
      </c>
      <c r="F24" s="54">
        <f t="shared" si="0"/>
        <v>7.9108796296296247E-2</v>
      </c>
      <c r="G24" s="52">
        <v>0.63763888888888887</v>
      </c>
      <c r="H24" s="54">
        <f t="shared" si="1"/>
        <v>8.1273148148148122E-2</v>
      </c>
      <c r="I24" s="52">
        <v>0.71203703703703702</v>
      </c>
      <c r="J24" s="54">
        <f t="shared" si="2"/>
        <v>7.4398148148148158E-2</v>
      </c>
      <c r="K24" s="52">
        <v>0.80678240740740748</v>
      </c>
      <c r="L24" s="54">
        <f t="shared" si="3"/>
        <v>9.4745370370370452E-2</v>
      </c>
      <c r="M24" s="52">
        <v>0.89126157407407414</v>
      </c>
      <c r="N24" s="54">
        <f t="shared" si="4"/>
        <v>8.4479166666666661E-2</v>
      </c>
      <c r="O24" s="59"/>
      <c r="P24" s="54"/>
      <c r="Q24" s="59"/>
      <c r="R24" s="54"/>
      <c r="S24" s="51"/>
      <c r="T24" s="51"/>
      <c r="U24" s="51"/>
      <c r="V24" s="51"/>
      <c r="W24" s="51"/>
      <c r="X24" s="51"/>
      <c r="Y24" s="51"/>
      <c r="Z24" s="51"/>
      <c r="AA24" s="51"/>
      <c r="AB24" s="51">
        <v>6</v>
      </c>
      <c r="AC24" s="55">
        <f t="shared" si="7"/>
        <v>31.200000000000003</v>
      </c>
      <c r="AD24" s="56">
        <f t="shared" si="8"/>
        <v>0.4745949074074074</v>
      </c>
      <c r="AE24" s="56">
        <f t="shared" si="9"/>
        <v>7.9099151234567899E-2</v>
      </c>
      <c r="AF24" s="57">
        <f t="shared" si="10"/>
        <v>8400</v>
      </c>
      <c r="AG24" t="s">
        <v>402</v>
      </c>
      <c r="AH24">
        <v>33</v>
      </c>
      <c r="AI24" t="s">
        <v>303</v>
      </c>
      <c r="AJ24" t="s">
        <v>399</v>
      </c>
      <c r="AK24">
        <v>46</v>
      </c>
    </row>
    <row r="25" spans="1:37" s="5" customFormat="1">
      <c r="A25" s="51" t="s">
        <v>19</v>
      </c>
      <c r="B25" s="51" t="s">
        <v>101</v>
      </c>
      <c r="C25" s="52">
        <v>0.45355324074074077</v>
      </c>
      <c r="D25" s="54">
        <v>2.2131944444444445</v>
      </c>
      <c r="E25" s="52">
        <v>0.49224537037037036</v>
      </c>
      <c r="F25" s="54">
        <f t="shared" si="0"/>
        <v>3.869212962962959E-2</v>
      </c>
      <c r="G25" s="52">
        <v>0.53506944444444449</v>
      </c>
      <c r="H25" s="54">
        <f t="shared" si="1"/>
        <v>4.2824074074074125E-2</v>
      </c>
      <c r="I25" s="52">
        <v>0.58678240740740739</v>
      </c>
      <c r="J25" s="54">
        <f t="shared" si="2"/>
        <v>5.1712962962962905E-2</v>
      </c>
      <c r="K25" s="52">
        <v>0.63517361111111115</v>
      </c>
      <c r="L25" s="54">
        <f t="shared" si="3"/>
        <v>4.8391203703703756E-2</v>
      </c>
      <c r="M25" s="52">
        <v>0.69575231481481481</v>
      </c>
      <c r="N25" s="54">
        <f t="shared" si="4"/>
        <v>6.0578703703703662E-2</v>
      </c>
      <c r="O25" s="59"/>
      <c r="P25" s="54"/>
      <c r="Q25" s="59"/>
      <c r="R25" s="54"/>
      <c r="S25" s="51"/>
      <c r="T25" s="51"/>
      <c r="U25" s="51"/>
      <c r="V25" s="51"/>
      <c r="W25" s="51"/>
      <c r="X25" s="51"/>
      <c r="Y25" s="51"/>
      <c r="Z25" s="51"/>
      <c r="AA25" s="51"/>
      <c r="AB25" s="55">
        <v>6</v>
      </c>
      <c r="AC25" s="55">
        <f t="shared" si="7"/>
        <v>31.200000000000003</v>
      </c>
      <c r="AD25" s="56">
        <f t="shared" si="8"/>
        <v>2.4553935185185183</v>
      </c>
      <c r="AE25" s="56">
        <f t="shared" si="9"/>
        <v>0.40923225308641969</v>
      </c>
      <c r="AF25" s="57">
        <f t="shared" si="10"/>
        <v>8400</v>
      </c>
      <c r="AG25" t="s">
        <v>397</v>
      </c>
      <c r="AH25">
        <v>42</v>
      </c>
      <c r="AI25" t="s">
        <v>304</v>
      </c>
      <c r="AJ25" t="s">
        <v>205</v>
      </c>
      <c r="AK25">
        <v>31</v>
      </c>
    </row>
    <row r="26" spans="1:37" s="5" customFormat="1">
      <c r="A26" s="51" t="s">
        <v>170</v>
      </c>
      <c r="B26" s="51" t="s">
        <v>171</v>
      </c>
      <c r="C26" s="52">
        <v>0.45050925925925928</v>
      </c>
      <c r="D26" s="53">
        <v>3.3842592592592598E-2</v>
      </c>
      <c r="E26" s="52">
        <v>0.48574074074074075</v>
      </c>
      <c r="F26" s="54">
        <f t="shared" si="0"/>
        <v>3.5231481481481475E-2</v>
      </c>
      <c r="G26" s="52">
        <v>0.52135416666666667</v>
      </c>
      <c r="H26" s="54">
        <f t="shared" si="1"/>
        <v>3.5613425925925923E-2</v>
      </c>
      <c r="I26" s="52">
        <v>0.55925925925925923</v>
      </c>
      <c r="J26" s="54">
        <f t="shared" si="2"/>
        <v>3.790509259259256E-2</v>
      </c>
      <c r="K26" s="52">
        <v>0.59930555555555554</v>
      </c>
      <c r="L26" s="54">
        <f t="shared" si="3"/>
        <v>4.0046296296296302E-2</v>
      </c>
      <c r="M26" s="52"/>
      <c r="N26" s="54"/>
      <c r="O26" s="59"/>
      <c r="P26" s="54"/>
      <c r="Q26" s="59"/>
      <c r="R26" s="54"/>
      <c r="S26" s="51"/>
      <c r="T26" s="51"/>
      <c r="U26" s="51"/>
      <c r="V26" s="51"/>
      <c r="W26" s="51"/>
      <c r="X26" s="51"/>
      <c r="Y26" s="51"/>
      <c r="Z26" s="51"/>
      <c r="AA26" s="51"/>
      <c r="AB26" s="55">
        <v>5</v>
      </c>
      <c r="AC26" s="55">
        <f t="shared" si="7"/>
        <v>26</v>
      </c>
      <c r="AD26" s="56">
        <f t="shared" si="8"/>
        <v>0.18263888888888885</v>
      </c>
      <c r="AE26" s="56">
        <f t="shared" si="9"/>
        <v>3.652777777777777E-2</v>
      </c>
      <c r="AF26" s="57">
        <f t="shared" si="10"/>
        <v>7000</v>
      </c>
      <c r="AG26" t="s">
        <v>397</v>
      </c>
      <c r="AH26">
        <v>28</v>
      </c>
      <c r="AI26" t="s">
        <v>305</v>
      </c>
      <c r="AJ26" t="s">
        <v>399</v>
      </c>
      <c r="AK26">
        <v>41</v>
      </c>
    </row>
    <row r="27" spans="1:37" s="5" customFormat="1">
      <c r="A27" s="51" t="s">
        <v>19</v>
      </c>
      <c r="B27" s="51" t="s">
        <v>39</v>
      </c>
      <c r="C27" s="52">
        <v>0.45188657407407407</v>
      </c>
      <c r="D27" s="58">
        <v>3.5219907407407408E-2</v>
      </c>
      <c r="E27" s="52">
        <v>0.49622685185185184</v>
      </c>
      <c r="F27" s="54">
        <f t="shared" si="0"/>
        <v>4.434027777777777E-2</v>
      </c>
      <c r="G27" s="52">
        <v>0.55625000000000002</v>
      </c>
      <c r="H27" s="54">
        <f t="shared" si="1"/>
        <v>6.0023148148148187E-2</v>
      </c>
      <c r="I27" s="52">
        <v>0.62996527777777778</v>
      </c>
      <c r="J27" s="54">
        <f t="shared" si="2"/>
        <v>7.3715277777777755E-2</v>
      </c>
      <c r="K27" s="52">
        <v>0.67369212962962965</v>
      </c>
      <c r="L27" s="54">
        <f t="shared" si="3"/>
        <v>4.3726851851851878E-2</v>
      </c>
      <c r="M27" s="52"/>
      <c r="N27" s="54"/>
      <c r="O27" s="59"/>
      <c r="P27" s="54"/>
      <c r="Q27" s="59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5">
        <v>5</v>
      </c>
      <c r="AC27" s="55">
        <f t="shared" si="7"/>
        <v>26</v>
      </c>
      <c r="AD27" s="56">
        <f t="shared" si="8"/>
        <v>0.25702546296296302</v>
      </c>
      <c r="AE27" s="56">
        <f t="shared" si="9"/>
        <v>5.1405092592592606E-2</v>
      </c>
      <c r="AF27" s="57">
        <f t="shared" si="10"/>
        <v>7000</v>
      </c>
      <c r="AG27" t="s">
        <v>397</v>
      </c>
      <c r="AH27">
        <v>28</v>
      </c>
      <c r="AI27" t="s">
        <v>401</v>
      </c>
      <c r="AJ27" t="s">
        <v>399</v>
      </c>
      <c r="AK27">
        <v>49</v>
      </c>
    </row>
    <row r="28" spans="1:37" s="5" customFormat="1">
      <c r="A28" s="51" t="s">
        <v>18</v>
      </c>
      <c r="B28" s="51" t="s">
        <v>50</v>
      </c>
      <c r="C28" s="52">
        <v>0.46104166666666663</v>
      </c>
      <c r="D28" s="58">
        <v>4.4374999999999998E-2</v>
      </c>
      <c r="E28" s="52">
        <v>0.5319328703703704</v>
      </c>
      <c r="F28" s="54">
        <f t="shared" si="0"/>
        <v>7.0891203703703776E-2</v>
      </c>
      <c r="G28" s="52">
        <v>0.56747685185185182</v>
      </c>
      <c r="H28" s="54">
        <f t="shared" si="1"/>
        <v>3.5543981481481413E-2</v>
      </c>
      <c r="I28" s="52">
        <v>0.62829861111111118</v>
      </c>
      <c r="J28" s="54">
        <f t="shared" si="2"/>
        <v>6.0821759259259367E-2</v>
      </c>
      <c r="K28" s="52">
        <v>0.69518518518518524</v>
      </c>
      <c r="L28" s="54">
        <f t="shared" si="3"/>
        <v>6.6886574074074057E-2</v>
      </c>
      <c r="M28" s="59"/>
      <c r="N28" s="54"/>
      <c r="O28" s="59"/>
      <c r="P28" s="54"/>
      <c r="Q28" s="59"/>
      <c r="R28" s="54"/>
      <c r="S28" s="51"/>
      <c r="T28" s="51"/>
      <c r="U28" s="51"/>
      <c r="V28" s="51"/>
      <c r="W28" s="51"/>
      <c r="X28" s="51"/>
      <c r="Y28" s="51"/>
      <c r="Z28" s="51"/>
      <c r="AA28" s="51"/>
      <c r="AB28" s="55">
        <v>5</v>
      </c>
      <c r="AC28" s="55">
        <f t="shared" si="7"/>
        <v>26</v>
      </c>
      <c r="AD28" s="56">
        <f t="shared" si="8"/>
        <v>0.27851851851851861</v>
      </c>
      <c r="AE28" s="56">
        <f t="shared" si="9"/>
        <v>5.5703703703703721E-2</v>
      </c>
      <c r="AF28" s="57">
        <f t="shared" si="10"/>
        <v>7000</v>
      </c>
      <c r="AG28" t="s">
        <v>397</v>
      </c>
      <c r="AH28">
        <v>57</v>
      </c>
      <c r="AI28" t="s">
        <v>306</v>
      </c>
      <c r="AJ28" t="s">
        <v>399</v>
      </c>
      <c r="AK28">
        <v>7</v>
      </c>
    </row>
    <row r="29" spans="1:37" s="5" customFormat="1">
      <c r="A29" s="51" t="s">
        <v>167</v>
      </c>
      <c r="B29" s="51" t="s">
        <v>168</v>
      </c>
      <c r="C29" s="52">
        <v>0.46064814814814814</v>
      </c>
      <c r="D29" s="54">
        <v>4.3981481481481483E-2</v>
      </c>
      <c r="E29" s="52">
        <v>0.5078125</v>
      </c>
      <c r="F29" s="54">
        <f t="shared" si="0"/>
        <v>4.716435185185186E-2</v>
      </c>
      <c r="G29" s="52">
        <v>0.56516203703703705</v>
      </c>
      <c r="H29" s="54">
        <f t="shared" si="1"/>
        <v>5.7349537037037046E-2</v>
      </c>
      <c r="I29" s="52">
        <v>0.62997685185185182</v>
      </c>
      <c r="J29" s="54">
        <f t="shared" si="2"/>
        <v>6.481481481481477E-2</v>
      </c>
      <c r="K29" s="52">
        <v>0.7006944444444444</v>
      </c>
      <c r="L29" s="54">
        <f t="shared" si="3"/>
        <v>7.0717592592592582E-2</v>
      </c>
      <c r="M29" s="59"/>
      <c r="N29" s="54"/>
      <c r="O29" s="59"/>
      <c r="P29" s="54"/>
      <c r="Q29" s="59"/>
      <c r="R29" s="54"/>
      <c r="S29" s="51"/>
      <c r="T29" s="51"/>
      <c r="U29" s="51"/>
      <c r="V29" s="51"/>
      <c r="W29" s="51"/>
      <c r="X29" s="51"/>
      <c r="Y29" s="51"/>
      <c r="Z29" s="51"/>
      <c r="AA29" s="51"/>
      <c r="AB29" s="51">
        <v>5</v>
      </c>
      <c r="AC29" s="55">
        <f t="shared" si="7"/>
        <v>26</v>
      </c>
      <c r="AD29" s="56">
        <f t="shared" si="8"/>
        <v>0.28402777777777777</v>
      </c>
      <c r="AE29" s="56">
        <f t="shared" si="9"/>
        <v>5.6805555555555554E-2</v>
      </c>
      <c r="AF29" s="57">
        <f t="shared" si="10"/>
        <v>7000</v>
      </c>
      <c r="AG29" t="s">
        <v>397</v>
      </c>
      <c r="AH29">
        <v>46</v>
      </c>
      <c r="AI29" t="s">
        <v>307</v>
      </c>
      <c r="AJ29" t="s">
        <v>399</v>
      </c>
      <c r="AK29">
        <v>38</v>
      </c>
    </row>
    <row r="30" spans="1:37" s="5" customFormat="1">
      <c r="A30" s="51" t="s">
        <v>49</v>
      </c>
      <c r="B30" s="51" t="s">
        <v>50</v>
      </c>
      <c r="C30" s="52">
        <v>0.4632060185185185</v>
      </c>
      <c r="D30" s="54">
        <v>4.6539351851851853E-2</v>
      </c>
      <c r="E30" s="52">
        <v>0.52011574074074074</v>
      </c>
      <c r="F30" s="54">
        <f t="shared" si="0"/>
        <v>5.6909722222222237E-2</v>
      </c>
      <c r="G30" s="52">
        <v>0.57212962962962965</v>
      </c>
      <c r="H30" s="54">
        <f t="shared" si="1"/>
        <v>5.2013888888888915E-2</v>
      </c>
      <c r="I30" s="52">
        <v>0.64357638888888891</v>
      </c>
      <c r="J30" s="54">
        <f t="shared" si="2"/>
        <v>7.1446759259259252E-2</v>
      </c>
      <c r="K30" s="52">
        <v>0.72855324074074079</v>
      </c>
      <c r="L30" s="54">
        <f t="shared" si="3"/>
        <v>8.4976851851851887E-2</v>
      </c>
      <c r="M30" s="59"/>
      <c r="N30" s="54"/>
      <c r="O30" s="59"/>
      <c r="P30" s="54"/>
      <c r="Q30" s="59"/>
      <c r="R30" s="54"/>
      <c r="S30" s="51"/>
      <c r="T30" s="51"/>
      <c r="U30" s="51"/>
      <c r="V30" s="51"/>
      <c r="W30" s="51"/>
      <c r="X30" s="51"/>
      <c r="Y30" s="51"/>
      <c r="Z30" s="51"/>
      <c r="AA30" s="51"/>
      <c r="AB30" s="51">
        <v>5</v>
      </c>
      <c r="AC30" s="55">
        <f t="shared" si="7"/>
        <v>26</v>
      </c>
      <c r="AD30" s="56">
        <f t="shared" si="8"/>
        <v>0.31188657407407416</v>
      </c>
      <c r="AE30" s="56">
        <f t="shared" si="9"/>
        <v>6.237731481481483E-2</v>
      </c>
      <c r="AF30" s="57">
        <f t="shared" si="10"/>
        <v>7000</v>
      </c>
      <c r="AG30" t="s">
        <v>402</v>
      </c>
      <c r="AH30">
        <v>36</v>
      </c>
      <c r="AI30" t="s">
        <v>306</v>
      </c>
      <c r="AJ30" t="s">
        <v>399</v>
      </c>
      <c r="AK30">
        <v>6</v>
      </c>
    </row>
    <row r="31" spans="1:37" s="5" customFormat="1">
      <c r="A31" s="51" t="s">
        <v>15</v>
      </c>
      <c r="B31" s="51" t="s">
        <v>169</v>
      </c>
      <c r="C31" s="52">
        <v>0.47390046296296301</v>
      </c>
      <c r="D31" s="58">
        <v>5.7233796296296297E-2</v>
      </c>
      <c r="E31" s="52">
        <v>0.54164351851851855</v>
      </c>
      <c r="F31" s="54">
        <f t="shared" si="0"/>
        <v>6.7743055555555542E-2</v>
      </c>
      <c r="G31" s="52">
        <v>0.60744212962962962</v>
      </c>
      <c r="H31" s="54">
        <f t="shared" si="1"/>
        <v>6.5798611111111072E-2</v>
      </c>
      <c r="I31" s="52">
        <v>0.70277777777777783</v>
      </c>
      <c r="J31" s="54">
        <f t="shared" si="2"/>
        <v>9.5335648148148211E-2</v>
      </c>
      <c r="K31" s="52">
        <v>0.79909722222222224</v>
      </c>
      <c r="L31" s="54">
        <f t="shared" si="3"/>
        <v>9.6319444444444402E-2</v>
      </c>
      <c r="M31" s="59"/>
      <c r="N31" s="54"/>
      <c r="O31" s="59"/>
      <c r="P31" s="54"/>
      <c r="Q31" s="59"/>
      <c r="R31" s="54"/>
      <c r="S31" s="51"/>
      <c r="T31" s="51"/>
      <c r="U31" s="51"/>
      <c r="V31" s="51"/>
      <c r="W31" s="51"/>
      <c r="X31" s="51"/>
      <c r="Y31" s="51"/>
      <c r="Z31" s="51"/>
      <c r="AA31" s="51"/>
      <c r="AB31" s="55">
        <v>5</v>
      </c>
      <c r="AC31" s="55">
        <f t="shared" si="7"/>
        <v>26</v>
      </c>
      <c r="AD31" s="56">
        <f t="shared" si="8"/>
        <v>0.3824305555555555</v>
      </c>
      <c r="AE31" s="56">
        <f t="shared" si="9"/>
        <v>7.6486111111111102E-2</v>
      </c>
      <c r="AF31" s="57">
        <f t="shared" si="10"/>
        <v>7000</v>
      </c>
      <c r="AG31" t="s">
        <v>402</v>
      </c>
      <c r="AH31">
        <v>26</v>
      </c>
      <c r="AI31" t="s">
        <v>208</v>
      </c>
      <c r="AJ31" t="s">
        <v>399</v>
      </c>
      <c r="AK31">
        <v>39</v>
      </c>
    </row>
    <row r="32" spans="1:37" s="5" customFormat="1">
      <c r="A32" s="51" t="s">
        <v>173</v>
      </c>
      <c r="B32" s="51" t="s">
        <v>174</v>
      </c>
      <c r="C32" s="52">
        <v>0.45355324074074077</v>
      </c>
      <c r="D32" s="54">
        <v>2.2131944444444445</v>
      </c>
      <c r="E32" s="52">
        <v>0.49224537037037036</v>
      </c>
      <c r="F32" s="54">
        <f t="shared" si="0"/>
        <v>3.869212962962959E-2</v>
      </c>
      <c r="G32" s="52">
        <v>0.53506944444444449</v>
      </c>
      <c r="H32" s="54">
        <f t="shared" si="1"/>
        <v>4.2824074074074125E-2</v>
      </c>
      <c r="I32" s="52">
        <v>0.58678240740740739</v>
      </c>
      <c r="J32" s="54">
        <f t="shared" si="2"/>
        <v>5.1712962962962905E-2</v>
      </c>
      <c r="K32" s="52">
        <v>0.63517361111111115</v>
      </c>
      <c r="L32" s="54">
        <f t="shared" si="3"/>
        <v>4.8391203703703756E-2</v>
      </c>
      <c r="M32" s="59"/>
      <c r="N32" s="54"/>
      <c r="O32" s="59"/>
      <c r="P32" s="54"/>
      <c r="Q32" s="59"/>
      <c r="R32" s="54"/>
      <c r="S32" s="51"/>
      <c r="T32" s="51"/>
      <c r="U32" s="51"/>
      <c r="V32" s="51"/>
      <c r="W32" s="51"/>
      <c r="X32" s="51"/>
      <c r="Y32" s="51"/>
      <c r="Z32" s="51"/>
      <c r="AA32" s="51"/>
      <c r="AB32" s="55">
        <v>5</v>
      </c>
      <c r="AC32" s="55">
        <f t="shared" si="7"/>
        <v>26</v>
      </c>
      <c r="AD32" s="56">
        <f t="shared" si="8"/>
        <v>2.3948148148148145</v>
      </c>
      <c r="AE32" s="56">
        <f t="shared" si="9"/>
        <v>0.47896296296296292</v>
      </c>
      <c r="AF32" s="57">
        <f t="shared" si="10"/>
        <v>7000</v>
      </c>
      <c r="AG32" t="s">
        <v>397</v>
      </c>
      <c r="AH32">
        <v>28</v>
      </c>
      <c r="AI32" t="s">
        <v>308</v>
      </c>
      <c r="AJ32" t="s">
        <v>309</v>
      </c>
      <c r="AK32">
        <v>43</v>
      </c>
    </row>
    <row r="33" spans="1:37" s="5" customFormat="1">
      <c r="A33" s="51" t="s">
        <v>161</v>
      </c>
      <c r="B33" s="51" t="s">
        <v>162</v>
      </c>
      <c r="C33" s="52">
        <v>0.45418981481481485</v>
      </c>
      <c r="D33" s="54">
        <v>3.7523148148148146E-2</v>
      </c>
      <c r="E33" s="52">
        <v>0.50407407407407401</v>
      </c>
      <c r="F33" s="54">
        <f t="shared" si="0"/>
        <v>4.9884259259259156E-2</v>
      </c>
      <c r="G33" s="52">
        <v>0.55677083333333333</v>
      </c>
      <c r="H33" s="54">
        <f t="shared" si="1"/>
        <v>5.2696759259259318E-2</v>
      </c>
      <c r="I33" s="52">
        <v>0.61539351851851853</v>
      </c>
      <c r="J33" s="54">
        <f t="shared" si="2"/>
        <v>5.8622685185185208E-2</v>
      </c>
      <c r="K33" s="52"/>
      <c r="L33" s="54"/>
      <c r="M33" s="52"/>
      <c r="N33" s="54"/>
      <c r="O33" s="52"/>
      <c r="P33" s="54"/>
      <c r="Q33" s="59"/>
      <c r="R33" s="54"/>
      <c r="S33" s="51"/>
      <c r="T33" s="51"/>
      <c r="U33" s="51"/>
      <c r="V33" s="51"/>
      <c r="W33" s="51"/>
      <c r="X33" s="51"/>
      <c r="Y33" s="51"/>
      <c r="Z33" s="51"/>
      <c r="AA33" s="51"/>
      <c r="AB33" s="55">
        <v>4</v>
      </c>
      <c r="AC33" s="55">
        <f t="shared" si="7"/>
        <v>20.8</v>
      </c>
      <c r="AD33" s="56">
        <f t="shared" si="8"/>
        <v>0.19872685185185182</v>
      </c>
      <c r="AE33" s="56">
        <f t="shared" si="9"/>
        <v>4.9681712962962955E-2</v>
      </c>
      <c r="AF33" s="57">
        <f t="shared" si="10"/>
        <v>5600</v>
      </c>
      <c r="AG33" t="s">
        <v>397</v>
      </c>
      <c r="AH33">
        <v>40</v>
      </c>
      <c r="AI33" t="s">
        <v>207</v>
      </c>
      <c r="AJ33" t="s">
        <v>399</v>
      </c>
      <c r="AK33">
        <v>35</v>
      </c>
    </row>
    <row r="34" spans="1:37" s="5" customFormat="1">
      <c r="A34" s="51" t="s">
        <v>41</v>
      </c>
      <c r="B34" s="51" t="s">
        <v>172</v>
      </c>
      <c r="C34" s="52">
        <v>0.46061342592592597</v>
      </c>
      <c r="D34" s="54">
        <v>4.3981481481481483E-2</v>
      </c>
      <c r="E34" s="52">
        <v>0.5114467592592592</v>
      </c>
      <c r="F34" s="54">
        <f t="shared" si="0"/>
        <v>5.083333333333323E-2</v>
      </c>
      <c r="G34" s="52">
        <v>0.56467592592592586</v>
      </c>
      <c r="H34" s="54">
        <f t="shared" si="1"/>
        <v>5.3229166666666661E-2</v>
      </c>
      <c r="I34" s="52">
        <v>0.62937500000000002</v>
      </c>
      <c r="J34" s="54">
        <f t="shared" si="2"/>
        <v>6.4699074074074159E-2</v>
      </c>
      <c r="K34" s="52"/>
      <c r="L34" s="54"/>
      <c r="M34" s="52"/>
      <c r="N34" s="54"/>
      <c r="O34" s="59"/>
      <c r="P34" s="54"/>
      <c r="Q34" s="59"/>
      <c r="R34" s="54"/>
      <c r="S34" s="51"/>
      <c r="T34" s="51"/>
      <c r="U34" s="51"/>
      <c r="V34" s="51"/>
      <c r="W34" s="51"/>
      <c r="X34" s="51"/>
      <c r="Y34" s="51"/>
      <c r="Z34" s="51"/>
      <c r="AA34" s="51"/>
      <c r="AB34" s="51">
        <v>4</v>
      </c>
      <c r="AC34" s="55">
        <f t="shared" si="7"/>
        <v>20.8</v>
      </c>
      <c r="AD34" s="56">
        <f t="shared" si="8"/>
        <v>0.21274305555555553</v>
      </c>
      <c r="AE34" s="56">
        <f t="shared" si="9"/>
        <v>5.3185763888888883E-2</v>
      </c>
      <c r="AF34" s="57">
        <f t="shared" si="10"/>
        <v>5600</v>
      </c>
      <c r="AG34" t="s">
        <v>397</v>
      </c>
      <c r="AH34">
        <v>47</v>
      </c>
      <c r="AI34" t="s">
        <v>198</v>
      </c>
      <c r="AJ34" t="s">
        <v>399</v>
      </c>
      <c r="AK34">
        <v>42</v>
      </c>
    </row>
    <row r="35" spans="1:37" s="5" customFormat="1">
      <c r="A35" s="51" t="s">
        <v>40</v>
      </c>
      <c r="B35" s="51" t="s">
        <v>53</v>
      </c>
      <c r="C35" s="52">
        <v>0.46515046296296297</v>
      </c>
      <c r="D35" s="54">
        <v>4.8483796296296296E-2</v>
      </c>
      <c r="E35" s="52">
        <v>0.51395833333333341</v>
      </c>
      <c r="F35" s="54">
        <f t="shared" si="0"/>
        <v>4.8807870370370432E-2</v>
      </c>
      <c r="G35" s="52">
        <v>0.56762731481481488</v>
      </c>
      <c r="H35" s="54">
        <f t="shared" si="1"/>
        <v>5.366898148148147E-2</v>
      </c>
      <c r="I35" s="52">
        <v>0.63402777777777775</v>
      </c>
      <c r="J35" s="54">
        <f t="shared" si="2"/>
        <v>6.640046296296287E-2</v>
      </c>
      <c r="K35" s="59"/>
      <c r="L35" s="54"/>
      <c r="M35" s="59"/>
      <c r="N35" s="54"/>
      <c r="O35" s="59"/>
      <c r="P35" s="54"/>
      <c r="Q35" s="59"/>
      <c r="R35" s="54"/>
      <c r="S35" s="51"/>
      <c r="T35" s="51"/>
      <c r="U35" s="51"/>
      <c r="V35" s="51"/>
      <c r="W35" s="51"/>
      <c r="X35" s="51"/>
      <c r="Y35" s="51"/>
      <c r="Z35" s="51"/>
      <c r="AA35" s="51"/>
      <c r="AB35" s="51">
        <v>4</v>
      </c>
      <c r="AC35" s="55">
        <f t="shared" si="7"/>
        <v>20.8</v>
      </c>
      <c r="AD35" s="56">
        <f t="shared" si="8"/>
        <v>0.21736111111111106</v>
      </c>
      <c r="AE35" s="56">
        <f t="shared" si="9"/>
        <v>5.4340277777777765E-2</v>
      </c>
      <c r="AF35" s="57">
        <f t="shared" si="10"/>
        <v>5600</v>
      </c>
      <c r="AG35" t="s">
        <v>397</v>
      </c>
      <c r="AH35">
        <v>31</v>
      </c>
      <c r="AI35" t="s">
        <v>208</v>
      </c>
      <c r="AJ35" t="s">
        <v>399</v>
      </c>
      <c r="AK35">
        <v>9</v>
      </c>
    </row>
    <row r="36" spans="1:37" s="5" customFormat="1">
      <c r="A36" s="51" t="s">
        <v>183</v>
      </c>
      <c r="B36" s="51" t="s">
        <v>184</v>
      </c>
      <c r="C36" s="52">
        <v>0.46788194444444442</v>
      </c>
      <c r="D36" s="54">
        <v>5.1215277777777783E-2</v>
      </c>
      <c r="E36" s="52">
        <v>0.51714120370370364</v>
      </c>
      <c r="F36" s="54">
        <f t="shared" si="0"/>
        <v>4.9259259259259225E-2</v>
      </c>
      <c r="G36" s="52">
        <v>0.58263888888888882</v>
      </c>
      <c r="H36" s="54">
        <f t="shared" si="1"/>
        <v>6.5497685185185173E-2</v>
      </c>
      <c r="I36" s="52">
        <v>0.63402777777777775</v>
      </c>
      <c r="J36" s="54">
        <f t="shared" si="2"/>
        <v>5.1388888888888928E-2</v>
      </c>
      <c r="K36" s="59"/>
      <c r="L36" s="54"/>
      <c r="M36" s="59"/>
      <c r="N36" s="54"/>
      <c r="O36" s="59"/>
      <c r="P36" s="54"/>
      <c r="Q36" s="59"/>
      <c r="R36" s="54"/>
      <c r="S36" s="51"/>
      <c r="T36" s="51"/>
      <c r="U36" s="51"/>
      <c r="V36" s="51"/>
      <c r="W36" s="51"/>
      <c r="X36" s="51"/>
      <c r="Y36" s="51"/>
      <c r="Z36" s="51"/>
      <c r="AA36" s="51"/>
      <c r="AB36" s="51">
        <v>4</v>
      </c>
      <c r="AC36" s="55">
        <f t="shared" si="7"/>
        <v>20.8</v>
      </c>
      <c r="AD36" s="56">
        <f t="shared" si="8"/>
        <v>0.21736111111111112</v>
      </c>
      <c r="AE36" s="56">
        <f t="shared" si="9"/>
        <v>5.4340277777777779E-2</v>
      </c>
      <c r="AF36" s="57">
        <f t="shared" si="10"/>
        <v>5600</v>
      </c>
      <c r="AG36" t="s">
        <v>402</v>
      </c>
      <c r="AH36">
        <v>32</v>
      </c>
      <c r="AI36" t="s">
        <v>198</v>
      </c>
      <c r="AJ36" t="s">
        <v>399</v>
      </c>
      <c r="AK36">
        <v>48</v>
      </c>
    </row>
    <row r="37" spans="1:37" s="5" customFormat="1">
      <c r="A37" s="51" t="s">
        <v>70</v>
      </c>
      <c r="B37" s="51" t="s">
        <v>71</v>
      </c>
      <c r="C37" s="52">
        <v>0.47013888888888888</v>
      </c>
      <c r="D37" s="54">
        <v>5.347222222222222E-2</v>
      </c>
      <c r="E37" s="52">
        <v>0.53055555555555556</v>
      </c>
      <c r="F37" s="54">
        <f t="shared" si="0"/>
        <v>6.0416666666666674E-2</v>
      </c>
      <c r="G37" s="52">
        <v>0.58310185185185182</v>
      </c>
      <c r="H37" s="54">
        <f t="shared" si="1"/>
        <v>5.2546296296296258E-2</v>
      </c>
      <c r="I37" s="52">
        <v>0.64097222222222217</v>
      </c>
      <c r="J37" s="54">
        <f t="shared" si="2"/>
        <v>5.787037037037035E-2</v>
      </c>
      <c r="K37" s="59"/>
      <c r="L37" s="54"/>
      <c r="M37" s="59"/>
      <c r="N37" s="54"/>
      <c r="O37" s="59"/>
      <c r="P37" s="54"/>
      <c r="Q37" s="59"/>
      <c r="R37" s="54"/>
      <c r="S37" s="51"/>
      <c r="T37" s="51"/>
      <c r="U37" s="51"/>
      <c r="V37" s="51"/>
      <c r="W37" s="51"/>
      <c r="X37" s="51"/>
      <c r="Y37" s="51"/>
      <c r="Z37" s="51"/>
      <c r="AA37" s="51"/>
      <c r="AB37" s="51">
        <v>4</v>
      </c>
      <c r="AC37" s="55">
        <f t="shared" si="7"/>
        <v>20.8</v>
      </c>
      <c r="AD37" s="56">
        <f t="shared" si="8"/>
        <v>0.22430555555555551</v>
      </c>
      <c r="AE37" s="56">
        <f t="shared" si="9"/>
        <v>5.6076388888888877E-2</v>
      </c>
      <c r="AF37" s="57">
        <f t="shared" si="10"/>
        <v>5600</v>
      </c>
      <c r="AG37" t="s">
        <v>397</v>
      </c>
      <c r="AH37">
        <v>45</v>
      </c>
      <c r="AI37" t="s">
        <v>304</v>
      </c>
      <c r="AJ37" t="s">
        <v>205</v>
      </c>
      <c r="AK37">
        <v>19</v>
      </c>
    </row>
    <row r="38" spans="1:37" s="5" customFormat="1">
      <c r="A38" s="51" t="s">
        <v>16</v>
      </c>
      <c r="B38" s="51" t="s">
        <v>99</v>
      </c>
      <c r="C38" s="52">
        <v>0.46569444444444441</v>
      </c>
      <c r="D38" s="58">
        <v>4.9027777777777781E-2</v>
      </c>
      <c r="E38" s="52">
        <v>0.51701388888888888</v>
      </c>
      <c r="F38" s="54">
        <f t="shared" si="0"/>
        <v>5.1319444444444473E-2</v>
      </c>
      <c r="G38" s="52">
        <v>0.59259259259259256</v>
      </c>
      <c r="H38" s="54">
        <f t="shared" si="1"/>
        <v>7.5578703703703676E-2</v>
      </c>
      <c r="I38" s="52">
        <v>0.68090277777777775</v>
      </c>
      <c r="J38" s="54">
        <f t="shared" si="2"/>
        <v>8.8310185185185186E-2</v>
      </c>
      <c r="K38" s="52"/>
      <c r="L38" s="54"/>
      <c r="M38" s="52"/>
      <c r="N38" s="54"/>
      <c r="O38" s="59"/>
      <c r="P38" s="54"/>
      <c r="Q38" s="59"/>
      <c r="R38" s="54"/>
      <c r="S38" s="51"/>
      <c r="T38" s="51"/>
      <c r="U38" s="51"/>
      <c r="V38" s="51"/>
      <c r="W38" s="51"/>
      <c r="X38" s="51"/>
      <c r="Y38" s="51"/>
      <c r="Z38" s="51"/>
      <c r="AA38" s="51"/>
      <c r="AB38" s="55">
        <v>4</v>
      </c>
      <c r="AC38" s="55">
        <f t="shared" si="7"/>
        <v>20.8</v>
      </c>
      <c r="AD38" s="56">
        <f t="shared" si="8"/>
        <v>0.26423611111111112</v>
      </c>
      <c r="AE38" s="56">
        <f t="shared" si="9"/>
        <v>6.6059027777777779E-2</v>
      </c>
      <c r="AF38" s="57">
        <f t="shared" si="10"/>
        <v>5600</v>
      </c>
      <c r="AG38" t="s">
        <v>397</v>
      </c>
      <c r="AH38">
        <v>52</v>
      </c>
      <c r="AI38" t="s">
        <v>208</v>
      </c>
      <c r="AJ38" t="s">
        <v>399</v>
      </c>
      <c r="AK38">
        <v>17</v>
      </c>
    </row>
    <row r="39" spans="1:37" s="5" customFormat="1">
      <c r="A39" s="51" t="s">
        <v>10</v>
      </c>
      <c r="B39" s="51" t="s">
        <v>21</v>
      </c>
      <c r="C39" s="52">
        <v>0.46967592592592594</v>
      </c>
      <c r="D39" s="58">
        <v>5.3009259259259256E-2</v>
      </c>
      <c r="E39" s="52">
        <v>0.52306712962962965</v>
      </c>
      <c r="F39" s="54">
        <f t="shared" si="0"/>
        <v>5.3391203703703705E-2</v>
      </c>
      <c r="G39" s="52">
        <v>0.60731481481481475</v>
      </c>
      <c r="H39" s="54">
        <f t="shared" si="1"/>
        <v>8.4247685185185106E-2</v>
      </c>
      <c r="I39" s="52">
        <v>0.7055555555555556</v>
      </c>
      <c r="J39" s="54">
        <f t="shared" si="2"/>
        <v>9.8240740740740851E-2</v>
      </c>
      <c r="K39" s="59"/>
      <c r="L39" s="54"/>
      <c r="M39" s="59"/>
      <c r="N39" s="54"/>
      <c r="O39" s="59"/>
      <c r="P39" s="54"/>
      <c r="Q39" s="59"/>
      <c r="R39" s="54"/>
      <c r="S39" s="51"/>
      <c r="T39" s="51"/>
      <c r="U39" s="51"/>
      <c r="V39" s="51"/>
      <c r="W39" s="51"/>
      <c r="X39" s="51"/>
      <c r="Y39" s="51"/>
      <c r="Z39" s="51"/>
      <c r="AA39" s="51"/>
      <c r="AB39" s="55">
        <v>4</v>
      </c>
      <c r="AC39" s="55">
        <f t="shared" si="7"/>
        <v>20.8</v>
      </c>
      <c r="AD39" s="56">
        <f t="shared" si="8"/>
        <v>0.28888888888888892</v>
      </c>
      <c r="AE39" s="56">
        <f t="shared" si="9"/>
        <v>7.2222222222222229E-2</v>
      </c>
      <c r="AF39" s="57">
        <f t="shared" si="10"/>
        <v>5600</v>
      </c>
      <c r="AG39" t="s">
        <v>397</v>
      </c>
      <c r="AH39">
        <v>69</v>
      </c>
      <c r="AI39" t="s">
        <v>401</v>
      </c>
      <c r="AJ39" t="s">
        <v>399</v>
      </c>
      <c r="AK39">
        <v>23</v>
      </c>
    </row>
    <row r="40" spans="1:37" s="5" customFormat="1">
      <c r="A40" s="51" t="s">
        <v>78</v>
      </c>
      <c r="B40" s="51" t="s">
        <v>150</v>
      </c>
      <c r="C40" s="52">
        <v>0.47648148148148151</v>
      </c>
      <c r="D40" s="54">
        <v>5.9814814814814814E-2</v>
      </c>
      <c r="E40" s="52">
        <v>0.5506712962962963</v>
      </c>
      <c r="F40" s="54">
        <f t="shared" si="0"/>
        <v>7.4189814814814792E-2</v>
      </c>
      <c r="G40" s="52">
        <v>0.62986111111111109</v>
      </c>
      <c r="H40" s="54">
        <f t="shared" si="1"/>
        <v>7.9189814814814796E-2</v>
      </c>
      <c r="I40" s="52">
        <v>0.7115393518518518</v>
      </c>
      <c r="J40" s="54">
        <f t="shared" si="2"/>
        <v>8.1678240740740704E-2</v>
      </c>
      <c r="K40" s="52"/>
      <c r="L40" s="54"/>
      <c r="M40" s="52"/>
      <c r="N40" s="54"/>
      <c r="O40" s="59"/>
      <c r="P40" s="54"/>
      <c r="Q40" s="59"/>
      <c r="R40" s="54"/>
      <c r="S40" s="51"/>
      <c r="T40" s="51"/>
      <c r="U40" s="51"/>
      <c r="V40" s="51"/>
      <c r="W40" s="51"/>
      <c r="X40" s="51"/>
      <c r="Y40" s="51"/>
      <c r="Z40" s="51"/>
      <c r="AA40" s="51"/>
      <c r="AB40" s="51">
        <v>4</v>
      </c>
      <c r="AC40" s="55">
        <f t="shared" si="7"/>
        <v>20.8</v>
      </c>
      <c r="AD40" s="56">
        <f t="shared" si="8"/>
        <v>0.29487268518518511</v>
      </c>
      <c r="AE40" s="56">
        <f t="shared" si="9"/>
        <v>7.3718171296296278E-2</v>
      </c>
      <c r="AF40" s="57">
        <f t="shared" si="10"/>
        <v>5600</v>
      </c>
      <c r="AG40" t="s">
        <v>402</v>
      </c>
      <c r="AH40">
        <v>50</v>
      </c>
      <c r="AI40" t="s">
        <v>306</v>
      </c>
      <c r="AJ40" t="s">
        <v>399</v>
      </c>
      <c r="AK40">
        <v>24</v>
      </c>
    </row>
    <row r="41" spans="1:37" s="5" customFormat="1">
      <c r="A41" s="51" t="s">
        <v>11</v>
      </c>
      <c r="B41" s="51" t="s">
        <v>42</v>
      </c>
      <c r="C41" s="52">
        <v>0.46292824074074074</v>
      </c>
      <c r="D41" s="58">
        <v>4.6261574074074073E-2</v>
      </c>
      <c r="E41" s="52">
        <v>0.51979166666666665</v>
      </c>
      <c r="F41" s="54">
        <f t="shared" si="0"/>
        <v>5.6863425925925914E-2</v>
      </c>
      <c r="G41" s="52">
        <v>0.64519675925925923</v>
      </c>
      <c r="H41" s="54">
        <f t="shared" si="1"/>
        <v>0.12540509259259258</v>
      </c>
      <c r="I41" s="52">
        <v>0.71319444444444446</v>
      </c>
      <c r="J41" s="54">
        <f t="shared" si="2"/>
        <v>6.799768518518523E-2</v>
      </c>
      <c r="K41" s="52"/>
      <c r="L41" s="54"/>
      <c r="M41" s="59"/>
      <c r="N41" s="54"/>
      <c r="O41" s="59"/>
      <c r="P41" s="54"/>
      <c r="Q41" s="59"/>
      <c r="R41" s="54"/>
      <c r="S41" s="51"/>
      <c r="T41" s="51"/>
      <c r="U41" s="51"/>
      <c r="V41" s="51"/>
      <c r="W41" s="51"/>
      <c r="X41" s="51"/>
      <c r="Y41" s="51"/>
      <c r="Z41" s="51"/>
      <c r="AA41" s="51"/>
      <c r="AB41" s="51">
        <v>4</v>
      </c>
      <c r="AC41" s="55">
        <f t="shared" si="7"/>
        <v>20.8</v>
      </c>
      <c r="AD41" s="56">
        <f t="shared" si="8"/>
        <v>0.29652777777777783</v>
      </c>
      <c r="AE41" s="56">
        <f t="shared" si="9"/>
        <v>7.4131944444444459E-2</v>
      </c>
      <c r="AF41" s="57">
        <f t="shared" si="10"/>
        <v>5600</v>
      </c>
      <c r="AG41" t="s">
        <v>402</v>
      </c>
      <c r="AH41">
        <v>37</v>
      </c>
      <c r="AI41" t="s">
        <v>208</v>
      </c>
      <c r="AJ41" t="s">
        <v>399</v>
      </c>
      <c r="AK41">
        <v>2</v>
      </c>
    </row>
    <row r="42" spans="1:37" s="5" customFormat="1">
      <c r="A42" s="51" t="s">
        <v>60</v>
      </c>
      <c r="B42" s="51" t="s">
        <v>61</v>
      </c>
      <c r="C42" s="52">
        <v>0.46651620370370367</v>
      </c>
      <c r="D42" s="58">
        <v>4.9849537037037039E-2</v>
      </c>
      <c r="E42" s="52">
        <v>0.52203703703703697</v>
      </c>
      <c r="F42" s="54">
        <f t="shared" si="0"/>
        <v>5.5520833333333297E-2</v>
      </c>
      <c r="G42" s="52">
        <v>0.58709490740740744</v>
      </c>
      <c r="H42" s="54">
        <f t="shared" si="1"/>
        <v>6.5057870370370474E-2</v>
      </c>
      <c r="I42" s="59"/>
      <c r="J42" s="54"/>
      <c r="K42" s="59"/>
      <c r="L42" s="54"/>
      <c r="M42" s="59"/>
      <c r="N42" s="54"/>
      <c r="O42" s="59"/>
      <c r="P42" s="54"/>
      <c r="Q42" s="59"/>
      <c r="R42" s="54"/>
      <c r="S42" s="51"/>
      <c r="T42" s="51"/>
      <c r="U42" s="51"/>
      <c r="V42" s="51"/>
      <c r="W42" s="51"/>
      <c r="X42" s="51"/>
      <c r="Y42" s="51"/>
      <c r="Z42" s="51"/>
      <c r="AA42" s="51"/>
      <c r="AB42" s="55">
        <v>3</v>
      </c>
      <c r="AC42" s="55">
        <f t="shared" si="7"/>
        <v>15.600000000000001</v>
      </c>
      <c r="AD42" s="56">
        <f t="shared" si="8"/>
        <v>0.17042824074074081</v>
      </c>
      <c r="AE42" s="56">
        <f t="shared" si="9"/>
        <v>5.6809413580246937E-2</v>
      </c>
      <c r="AF42" s="57">
        <f t="shared" si="10"/>
        <v>4200</v>
      </c>
      <c r="AG42" t="s">
        <v>402</v>
      </c>
      <c r="AH42">
        <v>37</v>
      </c>
      <c r="AI42" t="s">
        <v>310</v>
      </c>
      <c r="AJ42" t="s">
        <v>399</v>
      </c>
      <c r="AK42">
        <v>13</v>
      </c>
    </row>
    <row r="43" spans="1:37" s="5" customFormat="1">
      <c r="A43" s="51" t="s">
        <v>68</v>
      </c>
      <c r="B43" s="51" t="s">
        <v>69</v>
      </c>
      <c r="C43" s="52">
        <v>0.47013888888888888</v>
      </c>
      <c r="D43" s="54">
        <v>5.347222222222222E-2</v>
      </c>
      <c r="E43" s="52">
        <v>0.53055555555555556</v>
      </c>
      <c r="F43" s="54">
        <f t="shared" si="0"/>
        <v>6.0416666666666674E-2</v>
      </c>
      <c r="G43" s="52">
        <v>0.59747685185185184</v>
      </c>
      <c r="H43" s="54">
        <f t="shared" si="1"/>
        <v>6.6921296296296284E-2</v>
      </c>
      <c r="I43" s="59"/>
      <c r="J43" s="54"/>
      <c r="K43" s="59"/>
      <c r="L43" s="54"/>
      <c r="M43" s="59"/>
      <c r="N43" s="54"/>
      <c r="O43" s="59"/>
      <c r="P43" s="54"/>
      <c r="Q43" s="59"/>
      <c r="R43" s="54"/>
      <c r="S43" s="51"/>
      <c r="T43" s="51"/>
      <c r="U43" s="51"/>
      <c r="V43" s="51"/>
      <c r="W43" s="51"/>
      <c r="X43" s="51"/>
      <c r="Y43" s="51"/>
      <c r="Z43" s="51"/>
      <c r="AA43" s="51"/>
      <c r="AB43" s="55">
        <v>3</v>
      </c>
      <c r="AC43" s="55">
        <f t="shared" si="7"/>
        <v>15.600000000000001</v>
      </c>
      <c r="AD43" s="56">
        <f t="shared" si="8"/>
        <v>0.18081018518518518</v>
      </c>
      <c r="AE43" s="56">
        <f t="shared" si="9"/>
        <v>6.0270061728395059E-2</v>
      </c>
      <c r="AF43" s="57">
        <f t="shared" si="10"/>
        <v>4200</v>
      </c>
      <c r="AG43" t="s">
        <v>402</v>
      </c>
      <c r="AH43">
        <v>39</v>
      </c>
      <c r="AI43" t="s">
        <v>304</v>
      </c>
      <c r="AJ43" t="s">
        <v>205</v>
      </c>
      <c r="AK43">
        <v>18</v>
      </c>
    </row>
    <row r="44" spans="1:37" s="5" customFormat="1">
      <c r="A44" s="51" t="s">
        <v>64</v>
      </c>
      <c r="B44" s="51" t="s">
        <v>65</v>
      </c>
      <c r="C44" s="52">
        <v>0.4698032407407407</v>
      </c>
      <c r="D44" s="54">
        <v>5.3136574074074072E-2</v>
      </c>
      <c r="E44" s="52">
        <v>0.5335185185185185</v>
      </c>
      <c r="F44" s="54">
        <f t="shared" si="0"/>
        <v>6.3715277777777801E-2</v>
      </c>
      <c r="G44" s="52">
        <v>0.60266203703703702</v>
      </c>
      <c r="H44" s="54">
        <f t="shared" si="1"/>
        <v>6.9143518518518521E-2</v>
      </c>
      <c r="I44" s="52"/>
      <c r="J44" s="54"/>
      <c r="K44" s="52"/>
      <c r="L44" s="54"/>
      <c r="M44" s="52"/>
      <c r="N44" s="54"/>
      <c r="O44" s="59"/>
      <c r="P44" s="54"/>
      <c r="Q44" s="59"/>
      <c r="R44" s="54"/>
      <c r="S44" s="51"/>
      <c r="T44" s="51"/>
      <c r="U44" s="51"/>
      <c r="V44" s="51"/>
      <c r="W44" s="51"/>
      <c r="X44" s="51"/>
      <c r="Y44" s="51"/>
      <c r="Z44" s="51"/>
      <c r="AA44" s="51"/>
      <c r="AB44" s="51">
        <v>3</v>
      </c>
      <c r="AC44" s="55">
        <f t="shared" si="7"/>
        <v>15.600000000000001</v>
      </c>
      <c r="AD44" s="56">
        <f t="shared" si="8"/>
        <v>0.18599537037037039</v>
      </c>
      <c r="AE44" s="56">
        <f t="shared" si="9"/>
        <v>6.1998456790123467E-2</v>
      </c>
      <c r="AF44" s="57">
        <f t="shared" si="10"/>
        <v>4200</v>
      </c>
      <c r="AG44" t="s">
        <v>402</v>
      </c>
      <c r="AH44">
        <v>38</v>
      </c>
      <c r="AI44" t="s">
        <v>311</v>
      </c>
      <c r="AJ44" t="s">
        <v>210</v>
      </c>
      <c r="AK44">
        <v>15</v>
      </c>
    </row>
    <row r="45" spans="1:37" s="5" customFormat="1">
      <c r="A45" s="51" t="s">
        <v>74</v>
      </c>
      <c r="B45" s="51" t="s">
        <v>75</v>
      </c>
      <c r="C45" s="52">
        <v>0.47385416666666669</v>
      </c>
      <c r="D45" s="54">
        <v>5.7187500000000002E-2</v>
      </c>
      <c r="E45" s="52">
        <v>0.5414930555555556</v>
      </c>
      <c r="F45" s="54">
        <f t="shared" si="0"/>
        <v>6.7638888888888915E-2</v>
      </c>
      <c r="G45" s="52">
        <v>0.6243171296296296</v>
      </c>
      <c r="H45" s="54">
        <f t="shared" si="1"/>
        <v>8.2824074074073994E-2</v>
      </c>
      <c r="I45" s="59"/>
      <c r="J45" s="54"/>
      <c r="K45" s="59"/>
      <c r="L45" s="54"/>
      <c r="M45" s="59"/>
      <c r="N45" s="54"/>
      <c r="O45" s="59"/>
      <c r="P45" s="54"/>
      <c r="Q45" s="59"/>
      <c r="R45" s="54"/>
      <c r="S45" s="51"/>
      <c r="T45" s="51"/>
      <c r="U45" s="51"/>
      <c r="V45" s="51"/>
      <c r="W45" s="51"/>
      <c r="X45" s="51"/>
      <c r="Y45" s="51"/>
      <c r="Z45" s="51"/>
      <c r="AA45" s="51"/>
      <c r="AB45" s="51">
        <v>3</v>
      </c>
      <c r="AC45" s="55">
        <f t="shared" si="7"/>
        <v>15.600000000000001</v>
      </c>
      <c r="AD45" s="56">
        <f t="shared" si="8"/>
        <v>0.20765046296296291</v>
      </c>
      <c r="AE45" s="56">
        <f t="shared" si="9"/>
        <v>6.9216820987654304E-2</v>
      </c>
      <c r="AF45" s="57">
        <f t="shared" si="10"/>
        <v>4200</v>
      </c>
      <c r="AG45" t="s">
        <v>402</v>
      </c>
      <c r="AH45">
        <v>33</v>
      </c>
      <c r="AI45" t="s">
        <v>304</v>
      </c>
      <c r="AJ45" t="s">
        <v>205</v>
      </c>
      <c r="AK45">
        <v>21</v>
      </c>
    </row>
    <row r="46" spans="1:37" s="5" customFormat="1">
      <c r="A46" s="51" t="s">
        <v>62</v>
      </c>
      <c r="B46" s="51" t="s">
        <v>63</v>
      </c>
      <c r="C46" s="52">
        <v>0.48866898148148147</v>
      </c>
      <c r="D46" s="54">
        <v>7.2002314814814811E-2</v>
      </c>
      <c r="E46" s="52">
        <v>0.57152777777777775</v>
      </c>
      <c r="F46" s="54">
        <f t="shared" si="0"/>
        <v>8.2858796296296278E-2</v>
      </c>
      <c r="G46" s="52">
        <v>0.67291666666666661</v>
      </c>
      <c r="H46" s="54">
        <f t="shared" si="1"/>
        <v>0.10138888888888886</v>
      </c>
      <c r="I46" s="52"/>
      <c r="J46" s="54"/>
      <c r="K46" s="59"/>
      <c r="L46" s="54"/>
      <c r="M46" s="59"/>
      <c r="N46" s="54"/>
      <c r="O46" s="59"/>
      <c r="P46" s="54"/>
      <c r="Q46" s="59"/>
      <c r="R46" s="54"/>
      <c r="S46" s="51"/>
      <c r="T46" s="51"/>
      <c r="U46" s="51"/>
      <c r="V46" s="51"/>
      <c r="W46" s="51"/>
      <c r="X46" s="51"/>
      <c r="Y46" s="51"/>
      <c r="Z46" s="51"/>
      <c r="AA46" s="51"/>
      <c r="AB46" s="55">
        <v>3</v>
      </c>
      <c r="AC46" s="55">
        <f t="shared" si="7"/>
        <v>15.600000000000001</v>
      </c>
      <c r="AD46" s="56">
        <f t="shared" si="8"/>
        <v>0.25624999999999998</v>
      </c>
      <c r="AE46" s="56">
        <f t="shared" si="9"/>
        <v>8.5416666666666655E-2</v>
      </c>
      <c r="AF46" s="57">
        <f t="shared" si="10"/>
        <v>4200</v>
      </c>
      <c r="AG46" t="s">
        <v>402</v>
      </c>
      <c r="AH46">
        <v>41</v>
      </c>
      <c r="AI46" t="s">
        <v>312</v>
      </c>
      <c r="AJ46" t="s">
        <v>256</v>
      </c>
      <c r="AK46">
        <v>14</v>
      </c>
    </row>
    <row r="47" spans="1:37" s="5" customFormat="1">
      <c r="A47" s="51" t="s">
        <v>14</v>
      </c>
      <c r="B47" s="51" t="s">
        <v>23</v>
      </c>
      <c r="C47" s="52">
        <v>0.69113425925925931</v>
      </c>
      <c r="D47" s="58">
        <v>0.27446759259259262</v>
      </c>
      <c r="E47" s="52">
        <v>0.75503472222222223</v>
      </c>
      <c r="F47" s="54">
        <f t="shared" si="0"/>
        <v>6.3900462962962923E-2</v>
      </c>
      <c r="G47" s="59"/>
      <c r="H47" s="54"/>
      <c r="I47" s="59"/>
      <c r="J47" s="54"/>
      <c r="K47" s="59"/>
      <c r="L47" s="54"/>
      <c r="M47" s="59"/>
      <c r="N47" s="54"/>
      <c r="O47" s="59"/>
      <c r="P47" s="54"/>
      <c r="Q47" s="59"/>
      <c r="R47" s="54"/>
      <c r="S47" s="51"/>
      <c r="T47" s="51"/>
      <c r="U47" s="51"/>
      <c r="V47" s="51"/>
      <c r="W47" s="51"/>
      <c r="X47" s="51"/>
      <c r="Y47" s="51"/>
      <c r="Z47" s="51"/>
      <c r="AA47" s="51"/>
      <c r="AB47" s="55">
        <v>2</v>
      </c>
      <c r="AC47" s="55">
        <f t="shared" si="7"/>
        <v>10.4</v>
      </c>
      <c r="AD47" s="56">
        <f t="shared" si="8"/>
        <v>0.33836805555555555</v>
      </c>
      <c r="AE47" s="56">
        <f t="shared" si="9"/>
        <v>0.16918402777777777</v>
      </c>
      <c r="AF47" s="57">
        <f t="shared" si="10"/>
        <v>2800</v>
      </c>
      <c r="AG47" t="s">
        <v>397</v>
      </c>
      <c r="AH47">
        <v>57</v>
      </c>
      <c r="AI47" t="s">
        <v>208</v>
      </c>
      <c r="AJ47" t="s">
        <v>399</v>
      </c>
      <c r="AK47">
        <v>40</v>
      </c>
    </row>
    <row r="48" spans="1:37" s="5" customFormat="1">
      <c r="A48" s="51" t="s">
        <v>76</v>
      </c>
      <c r="B48" s="51" t="s">
        <v>77</v>
      </c>
      <c r="C48" s="52">
        <v>0.47297453703703707</v>
      </c>
      <c r="D48" s="58">
        <v>5.6250000000000001E-2</v>
      </c>
      <c r="E48" s="59"/>
      <c r="F48" s="54"/>
      <c r="G48" s="59"/>
      <c r="H48" s="54"/>
      <c r="I48" s="59"/>
      <c r="J48" s="54"/>
      <c r="K48" s="59"/>
      <c r="L48" s="54"/>
      <c r="M48" s="59"/>
      <c r="N48" s="54"/>
      <c r="O48" s="59"/>
      <c r="P48" s="54"/>
      <c r="Q48" s="59"/>
      <c r="R48" s="54"/>
      <c r="S48" s="51"/>
      <c r="T48" s="51"/>
      <c r="U48" s="51"/>
      <c r="V48" s="51"/>
      <c r="W48" s="51"/>
      <c r="X48" s="51"/>
      <c r="Y48" s="51"/>
      <c r="Z48" s="51"/>
      <c r="AA48" s="51"/>
      <c r="AB48" s="51">
        <v>1</v>
      </c>
      <c r="AC48" s="55">
        <f t="shared" si="7"/>
        <v>5.2</v>
      </c>
      <c r="AD48" s="56">
        <f t="shared" si="8"/>
        <v>5.6250000000000001E-2</v>
      </c>
      <c r="AE48" s="56">
        <f t="shared" si="9"/>
        <v>5.6250000000000001E-2</v>
      </c>
      <c r="AF48" s="57">
        <f t="shared" si="10"/>
        <v>1400</v>
      </c>
      <c r="AG48" t="s">
        <v>402</v>
      </c>
      <c r="AH48">
        <v>51</v>
      </c>
      <c r="AI48" t="s">
        <v>304</v>
      </c>
      <c r="AJ48" t="s">
        <v>205</v>
      </c>
      <c r="AK48">
        <v>22</v>
      </c>
    </row>
    <row r="49" spans="1:37" s="5" customFormat="1">
      <c r="A49" s="51" t="s">
        <v>66</v>
      </c>
      <c r="B49" s="51" t="s">
        <v>67</v>
      </c>
      <c r="C49" s="59"/>
      <c r="D49" s="54"/>
      <c r="E49" s="59"/>
      <c r="F49" s="54"/>
      <c r="G49" s="59"/>
      <c r="H49" s="54"/>
      <c r="I49" s="59"/>
      <c r="J49" s="54"/>
      <c r="K49" s="59"/>
      <c r="L49" s="54"/>
      <c r="M49" s="59"/>
      <c r="N49" s="54"/>
      <c r="O49" s="59"/>
      <c r="P49" s="54"/>
      <c r="Q49" s="59"/>
      <c r="R49" s="54"/>
      <c r="S49" s="51"/>
      <c r="T49" s="51"/>
      <c r="U49" s="51"/>
      <c r="V49" s="51"/>
      <c r="W49" s="51"/>
      <c r="X49" s="51"/>
      <c r="Y49" s="51"/>
      <c r="Z49" s="51"/>
      <c r="AA49" s="51"/>
      <c r="AB49" s="51">
        <v>0</v>
      </c>
      <c r="AC49" s="55">
        <f t="shared" si="7"/>
        <v>0</v>
      </c>
      <c r="AD49" s="56">
        <f t="shared" si="8"/>
        <v>0</v>
      </c>
      <c r="AE49" s="56" t="e">
        <f t="shared" si="9"/>
        <v>#DIV/0!</v>
      </c>
      <c r="AF49" s="57">
        <f t="shared" si="10"/>
        <v>0</v>
      </c>
      <c r="AG49" t="s">
        <v>397</v>
      </c>
      <c r="AH49">
        <v>22</v>
      </c>
      <c r="AI49" t="s">
        <v>313</v>
      </c>
      <c r="AJ49" t="s">
        <v>210</v>
      </c>
      <c r="AK49">
        <v>16</v>
      </c>
    </row>
    <row r="50" spans="1:37" s="5" customFormat="1">
      <c r="A50" s="51" t="s">
        <v>58</v>
      </c>
      <c r="B50" s="51" t="s">
        <v>59</v>
      </c>
      <c r="C50" s="59"/>
      <c r="D50" s="54"/>
      <c r="E50" s="59"/>
      <c r="F50" s="54"/>
      <c r="G50" s="59"/>
      <c r="H50" s="54"/>
      <c r="I50" s="59"/>
      <c r="J50" s="54"/>
      <c r="K50" s="59"/>
      <c r="L50" s="54"/>
      <c r="M50" s="59"/>
      <c r="N50" s="54"/>
      <c r="O50" s="59"/>
      <c r="P50" s="54"/>
      <c r="Q50" s="59"/>
      <c r="R50" s="54"/>
      <c r="S50" s="51"/>
      <c r="T50" s="51"/>
      <c r="U50" s="51"/>
      <c r="V50" s="51"/>
      <c r="W50" s="51"/>
      <c r="X50" s="51"/>
      <c r="Y50" s="51"/>
      <c r="Z50" s="51"/>
      <c r="AA50" s="51"/>
      <c r="AB50" s="55">
        <v>0</v>
      </c>
      <c r="AC50" s="55">
        <f t="shared" si="7"/>
        <v>0</v>
      </c>
      <c r="AD50" s="56">
        <f t="shared" si="8"/>
        <v>0</v>
      </c>
      <c r="AE50" s="56" t="e">
        <f t="shared" si="9"/>
        <v>#DIV/0!</v>
      </c>
      <c r="AF50" s="57">
        <f t="shared" si="10"/>
        <v>0</v>
      </c>
      <c r="AG50" t="s">
        <v>402</v>
      </c>
      <c r="AH50">
        <v>39</v>
      </c>
      <c r="AI50" t="s">
        <v>314</v>
      </c>
      <c r="AJ50" t="s">
        <v>399</v>
      </c>
      <c r="AK50">
        <v>12</v>
      </c>
    </row>
    <row r="51" spans="1:37" s="5" customFormat="1">
      <c r="A51" s="51" t="s">
        <v>181</v>
      </c>
      <c r="B51" s="51" t="s">
        <v>182</v>
      </c>
      <c r="C51" s="59"/>
      <c r="D51" s="54"/>
      <c r="E51" s="59"/>
      <c r="F51" s="54"/>
      <c r="G51" s="59"/>
      <c r="H51" s="54"/>
      <c r="I51" s="59"/>
      <c r="J51" s="54"/>
      <c r="K51" s="59"/>
      <c r="L51" s="54"/>
      <c r="M51" s="59"/>
      <c r="N51" s="54"/>
      <c r="O51" s="59"/>
      <c r="P51" s="54"/>
      <c r="Q51" s="59"/>
      <c r="R51" s="54"/>
      <c r="S51" s="51"/>
      <c r="T51" s="51"/>
      <c r="U51" s="51"/>
      <c r="V51" s="51"/>
      <c r="W51" s="51"/>
      <c r="X51" s="51"/>
      <c r="Y51" s="51"/>
      <c r="Z51" s="51"/>
      <c r="AA51" s="51"/>
      <c r="AB51" s="55">
        <v>0</v>
      </c>
      <c r="AC51" s="55">
        <f t="shared" si="7"/>
        <v>0</v>
      </c>
      <c r="AD51" s="56">
        <f t="shared" si="8"/>
        <v>0</v>
      </c>
      <c r="AE51" s="56" t="e">
        <f t="shared" si="9"/>
        <v>#DIV/0!</v>
      </c>
      <c r="AF51" s="57">
        <f t="shared" si="10"/>
        <v>0</v>
      </c>
      <c r="AG51" t="s">
        <v>397</v>
      </c>
      <c r="AH51">
        <v>49</v>
      </c>
      <c r="AI51" t="s">
        <v>315</v>
      </c>
      <c r="AJ51" t="s">
        <v>399</v>
      </c>
      <c r="AK51">
        <v>47</v>
      </c>
    </row>
    <row r="52" spans="1:37" s="4" customFormat="1">
      <c r="A52" s="60"/>
      <c r="B52" s="61"/>
      <c r="C52" s="62"/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2"/>
      <c r="R52" s="61"/>
      <c r="S52" s="63"/>
      <c r="T52" s="64"/>
      <c r="U52" s="63"/>
      <c r="V52" s="64"/>
      <c r="W52" s="63"/>
      <c r="X52" s="64"/>
      <c r="Y52" s="63"/>
      <c r="Z52" s="64"/>
      <c r="AB52" s="60"/>
      <c r="AC52" s="60"/>
      <c r="AD52" s="60"/>
      <c r="AE52" s="60"/>
      <c r="AF52" s="60"/>
      <c r="AG52"/>
    </row>
    <row r="55" spans="1:37" s="5" customFormat="1">
      <c r="C55" s="6"/>
      <c r="E55" s="6"/>
      <c r="G55" s="6"/>
      <c r="I55" s="6"/>
      <c r="K55" s="6"/>
      <c r="M55" s="6"/>
      <c r="O55" s="6"/>
      <c r="Q55" s="6"/>
      <c r="AG55"/>
    </row>
    <row r="59" spans="1:37">
      <c r="E59" s="6"/>
    </row>
  </sheetData>
  <phoneticPr fontId="4" type="noConversion"/>
  <pageMargins left="0.75" right="0.75" top="9.6666666666666665E-2" bottom="1" header="0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Solo-24 - Single </vt:lpstr>
      <vt:lpstr>Solo-12 - Single </vt:lpstr>
    </vt:vector>
  </TitlesOfParts>
  <Company>iLuv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Hardin</dc:creator>
  <cp:lastModifiedBy>John Hardin</cp:lastModifiedBy>
  <dcterms:created xsi:type="dcterms:W3CDTF">2015-02-05T03:43:26Z</dcterms:created>
  <dcterms:modified xsi:type="dcterms:W3CDTF">2017-02-14T18:15:10Z</dcterms:modified>
</cp:coreProperties>
</file>